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RA_RPD\RPD_20\RPD22 - Passenger Rail Policy\01_Amtrak Oversight\02_Performance and Delivery\Amtrak Recurring Submissions and Reports\Metrics Reporting\FY21 Q4\Files for Website\"/>
    </mc:Choice>
  </mc:AlternateContent>
  <xr:revisionPtr revIDLastSave="0" documentId="13_ncr:1_{292922EC-371E-4A1C-BD6C-D8B2053E9C59}" xr6:coauthVersionLast="45" xr6:coauthVersionMax="45" xr10:uidLastSave="{00000000-0000-0000-0000-000000000000}"/>
  <bookViews>
    <workbookView xWindow="-120" yWindow="-120" windowWidth="29040" windowHeight="15840" tabRatio="769" activeTab="6" xr2:uid="{FA31CC7B-FC1B-4DCD-9420-E2AD39C8A7DE}"/>
  </bookViews>
  <sheets>
    <sheet name="Top3 Non-Adjusted" sheetId="3" r:id="rId1"/>
    <sheet name="Top3 Non-Adjusted RAW" sheetId="5" state="hidden" r:id="rId2"/>
    <sheet name="Top4 Non-Adjusted" sheetId="4" r:id="rId3"/>
    <sheet name="Top4 Non-Adjusted RAW" sheetId="7" state="hidden" r:id="rId4"/>
    <sheet name="Top3 OTP Adjusted" sheetId="2" r:id="rId5"/>
    <sheet name="Top3 OTP Adjusted RAW" sheetId="6" state="hidden" r:id="rId6"/>
    <sheet name="Top4 OTP Adjusted" sheetId="1" r:id="rId7"/>
    <sheet name="QUERY" sheetId="9" state="hidden" r:id="rId8"/>
    <sheet name="Top4 OTP Adjusted RAW" sheetId="8" state="hidden" r:id="rId9"/>
  </sheet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K4" i="1"/>
  <c r="F5" i="1"/>
  <c r="G5" i="1"/>
  <c r="H5" i="1"/>
  <c r="I5" i="1"/>
  <c r="J5" i="1"/>
  <c r="K5" i="1"/>
  <c r="F6" i="1"/>
  <c r="G6" i="1"/>
  <c r="H6" i="1"/>
  <c r="I6" i="1"/>
  <c r="J6" i="1"/>
  <c r="K6" i="1"/>
  <c r="F7" i="1"/>
  <c r="G7" i="1"/>
  <c r="H7" i="1"/>
  <c r="I7" i="1"/>
  <c r="J7" i="1"/>
  <c r="K7" i="1"/>
  <c r="F8" i="1"/>
  <c r="G8" i="1"/>
  <c r="H8" i="1"/>
  <c r="I8" i="1"/>
  <c r="J8" i="1"/>
  <c r="K8" i="1"/>
  <c r="F9" i="1"/>
  <c r="G9" i="1"/>
  <c r="H9" i="1"/>
  <c r="I9" i="1"/>
  <c r="J9" i="1"/>
  <c r="K9" i="1"/>
  <c r="F10" i="1"/>
  <c r="G10" i="1"/>
  <c r="H10" i="1"/>
  <c r="I10" i="1"/>
  <c r="J10" i="1"/>
  <c r="K10" i="1"/>
  <c r="F11" i="1"/>
  <c r="G11" i="1"/>
  <c r="H11" i="1"/>
  <c r="I11" i="1"/>
  <c r="J11" i="1"/>
  <c r="K11" i="1"/>
  <c r="F12" i="1"/>
  <c r="G12" i="1"/>
  <c r="H12" i="1"/>
  <c r="I12" i="1"/>
  <c r="J12" i="1"/>
  <c r="K12" i="1"/>
  <c r="F13" i="1"/>
  <c r="G13" i="1"/>
  <c r="H13" i="1"/>
  <c r="I13" i="1"/>
  <c r="J13" i="1"/>
  <c r="K13" i="1"/>
  <c r="F14" i="1"/>
  <c r="G14" i="1"/>
  <c r="H14" i="1"/>
  <c r="I14" i="1"/>
  <c r="J14" i="1"/>
  <c r="K14" i="1"/>
  <c r="F16" i="1"/>
  <c r="G16" i="1"/>
  <c r="H16" i="1"/>
  <c r="I16" i="1"/>
  <c r="J16" i="1"/>
  <c r="K16" i="1"/>
  <c r="F17" i="1"/>
  <c r="G17" i="1"/>
  <c r="H17" i="1"/>
  <c r="I17" i="1"/>
  <c r="J17" i="1"/>
  <c r="K17" i="1"/>
  <c r="F18" i="1"/>
  <c r="G18" i="1"/>
  <c r="H18" i="1"/>
  <c r="I18" i="1"/>
  <c r="J18" i="1"/>
  <c r="K18" i="1"/>
  <c r="F19" i="1"/>
  <c r="G19" i="1"/>
  <c r="H19" i="1"/>
  <c r="I19" i="1"/>
  <c r="J19" i="1"/>
  <c r="K19" i="1"/>
  <c r="F20" i="1"/>
  <c r="G20" i="1"/>
  <c r="H20" i="1"/>
  <c r="I20" i="1"/>
  <c r="J20" i="1"/>
  <c r="K20" i="1"/>
  <c r="F21" i="1"/>
  <c r="G21" i="1"/>
  <c r="H21" i="1"/>
  <c r="I21" i="1"/>
  <c r="J21" i="1"/>
  <c r="K21" i="1"/>
  <c r="F22" i="1"/>
  <c r="G22" i="1"/>
  <c r="H22" i="1"/>
  <c r="I22" i="1"/>
  <c r="J22" i="1"/>
  <c r="K22" i="1"/>
  <c r="F23" i="1"/>
  <c r="G23" i="1"/>
  <c r="H23" i="1"/>
  <c r="I23" i="1"/>
  <c r="J23" i="1"/>
  <c r="K23" i="1"/>
  <c r="F24" i="1"/>
  <c r="G24" i="1"/>
  <c r="H24" i="1"/>
  <c r="I24" i="1"/>
  <c r="J24" i="1"/>
  <c r="K24" i="1"/>
  <c r="F25" i="1"/>
  <c r="G25" i="1"/>
  <c r="H25" i="1"/>
  <c r="I25" i="1"/>
  <c r="J25" i="1"/>
  <c r="K25" i="1"/>
  <c r="F26" i="1"/>
  <c r="G26" i="1"/>
  <c r="H26" i="1"/>
  <c r="I26" i="1"/>
  <c r="J26" i="1"/>
  <c r="K26" i="1"/>
  <c r="F27" i="1"/>
  <c r="G27" i="1"/>
  <c r="H27" i="1"/>
  <c r="I27" i="1"/>
  <c r="J27" i="1"/>
  <c r="K27" i="1"/>
  <c r="F28" i="1"/>
  <c r="G28" i="1"/>
  <c r="H28" i="1"/>
  <c r="I28" i="1"/>
  <c r="J28" i="1"/>
  <c r="K28" i="1"/>
  <c r="F29" i="1"/>
  <c r="G29" i="1"/>
  <c r="H29" i="1"/>
  <c r="I29" i="1"/>
  <c r="J29" i="1"/>
  <c r="K29" i="1"/>
  <c r="F30" i="1"/>
  <c r="G30" i="1"/>
  <c r="H30" i="1"/>
  <c r="I30" i="1"/>
  <c r="J30" i="1"/>
  <c r="K30" i="1"/>
  <c r="F31" i="1"/>
  <c r="G31" i="1"/>
  <c r="H31" i="1"/>
  <c r="I31" i="1"/>
  <c r="J31" i="1"/>
  <c r="K31" i="1"/>
  <c r="F32" i="1"/>
  <c r="G32" i="1"/>
  <c r="H32" i="1"/>
  <c r="I32" i="1"/>
  <c r="J32" i="1"/>
  <c r="K32" i="1"/>
  <c r="F33" i="1"/>
  <c r="G33" i="1"/>
  <c r="H33" i="1"/>
  <c r="I33" i="1"/>
  <c r="J33" i="1"/>
  <c r="K33" i="1"/>
  <c r="F34" i="1"/>
  <c r="G34" i="1"/>
  <c r="H34" i="1"/>
  <c r="I34" i="1"/>
  <c r="J34" i="1"/>
  <c r="K34" i="1"/>
  <c r="F35" i="1"/>
  <c r="G35" i="1"/>
  <c r="H35" i="1"/>
  <c r="I35" i="1"/>
  <c r="J35" i="1"/>
  <c r="K35" i="1"/>
  <c r="F36" i="1"/>
  <c r="G36" i="1"/>
  <c r="H36" i="1"/>
  <c r="I36" i="1"/>
  <c r="J36" i="1"/>
  <c r="K36" i="1"/>
  <c r="F37" i="1"/>
  <c r="G37" i="1"/>
  <c r="H37" i="1"/>
  <c r="I37" i="1"/>
  <c r="J37" i="1"/>
  <c r="K37" i="1"/>
  <c r="F38" i="1"/>
  <c r="G38" i="1"/>
  <c r="H38" i="1"/>
  <c r="I38" i="1"/>
  <c r="J38" i="1"/>
  <c r="K38" i="1"/>
  <c r="F39" i="1"/>
  <c r="G39" i="1"/>
  <c r="H39" i="1"/>
  <c r="I39" i="1"/>
  <c r="J39" i="1"/>
  <c r="K39" i="1"/>
  <c r="F40" i="1"/>
  <c r="G40" i="1"/>
  <c r="H40" i="1"/>
  <c r="I40" i="1"/>
  <c r="J40" i="1"/>
  <c r="K40" i="1"/>
  <c r="F41" i="1"/>
  <c r="G41" i="1"/>
  <c r="H41" i="1"/>
  <c r="I41" i="1"/>
  <c r="J41" i="1"/>
  <c r="K41" i="1"/>
  <c r="F42" i="1"/>
  <c r="G42" i="1"/>
  <c r="H42" i="1"/>
  <c r="I42" i="1"/>
  <c r="J42" i="1"/>
  <c r="K42" i="1"/>
  <c r="F43" i="1"/>
  <c r="G43" i="1"/>
  <c r="H43" i="1"/>
  <c r="I43" i="1"/>
  <c r="J43" i="1"/>
  <c r="K43" i="1"/>
  <c r="F44" i="1"/>
  <c r="G44" i="1"/>
  <c r="H44" i="1"/>
  <c r="I44" i="1"/>
  <c r="J44" i="1"/>
  <c r="K44" i="1"/>
  <c r="F45" i="1"/>
  <c r="G45" i="1"/>
  <c r="H45" i="1"/>
  <c r="I45" i="1"/>
  <c r="J45" i="1"/>
  <c r="K45" i="1"/>
  <c r="F46" i="1"/>
  <c r="G46" i="1"/>
  <c r="H46" i="1"/>
  <c r="I46" i="1"/>
  <c r="J46" i="1"/>
  <c r="K46" i="1"/>
  <c r="F47" i="1"/>
  <c r="G47" i="1"/>
  <c r="H47" i="1"/>
  <c r="I47" i="1"/>
  <c r="J47" i="1"/>
  <c r="K47" i="1"/>
  <c r="F48" i="1"/>
  <c r="G48" i="1"/>
  <c r="H48" i="1"/>
  <c r="I48" i="1"/>
  <c r="J48" i="1"/>
  <c r="K48" i="1"/>
  <c r="K3" i="1"/>
  <c r="J3" i="1"/>
  <c r="I3" i="1"/>
  <c r="H3" i="1"/>
  <c r="G3" i="1"/>
  <c r="F3" i="1"/>
  <c r="F4" i="2"/>
  <c r="G4" i="2"/>
  <c r="H4" i="2"/>
  <c r="I4" i="2"/>
  <c r="J4" i="2"/>
  <c r="K4" i="2"/>
  <c r="F5" i="2"/>
  <c r="G5" i="2"/>
  <c r="H5" i="2"/>
  <c r="I5" i="2"/>
  <c r="J5" i="2"/>
  <c r="K5" i="2"/>
  <c r="F6" i="2"/>
  <c r="G6" i="2"/>
  <c r="H6" i="2"/>
  <c r="I6" i="2"/>
  <c r="J6" i="2"/>
  <c r="K6" i="2"/>
  <c r="F7" i="2"/>
  <c r="G7" i="2"/>
  <c r="H7" i="2"/>
  <c r="I7" i="2"/>
  <c r="J7" i="2"/>
  <c r="K7" i="2"/>
  <c r="F8" i="2"/>
  <c r="G8" i="2"/>
  <c r="H8" i="2"/>
  <c r="I8" i="2"/>
  <c r="J8" i="2"/>
  <c r="K8" i="2"/>
  <c r="F9" i="2"/>
  <c r="G9" i="2"/>
  <c r="H9" i="2"/>
  <c r="I9" i="2"/>
  <c r="J9" i="2"/>
  <c r="K9" i="2"/>
  <c r="F10" i="2"/>
  <c r="G10" i="2"/>
  <c r="H10" i="2"/>
  <c r="I10" i="2"/>
  <c r="J10" i="2"/>
  <c r="K10" i="2"/>
  <c r="F11" i="2"/>
  <c r="G11" i="2"/>
  <c r="H11" i="2"/>
  <c r="I11" i="2"/>
  <c r="J11" i="2"/>
  <c r="K11" i="2"/>
  <c r="F12" i="2"/>
  <c r="G12" i="2"/>
  <c r="H12" i="2"/>
  <c r="I12" i="2"/>
  <c r="J12" i="2"/>
  <c r="K12" i="2"/>
  <c r="F13" i="2"/>
  <c r="G13" i="2"/>
  <c r="H13" i="2"/>
  <c r="I13" i="2"/>
  <c r="J13" i="2"/>
  <c r="K13" i="2"/>
  <c r="F14" i="2"/>
  <c r="G14" i="2"/>
  <c r="H14" i="2"/>
  <c r="I14" i="2"/>
  <c r="J14" i="2"/>
  <c r="K14" i="2"/>
  <c r="F16" i="2"/>
  <c r="G16" i="2"/>
  <c r="H16" i="2"/>
  <c r="I16" i="2"/>
  <c r="J16" i="2"/>
  <c r="K16" i="2"/>
  <c r="F17" i="2"/>
  <c r="G17" i="2"/>
  <c r="H17" i="2"/>
  <c r="I17" i="2"/>
  <c r="J17" i="2"/>
  <c r="K17" i="2"/>
  <c r="F18" i="2"/>
  <c r="G18" i="2"/>
  <c r="H18" i="2"/>
  <c r="I18" i="2"/>
  <c r="J18" i="2"/>
  <c r="K18" i="2"/>
  <c r="F19" i="2"/>
  <c r="G19" i="2"/>
  <c r="H19" i="2"/>
  <c r="I19" i="2"/>
  <c r="J19" i="2"/>
  <c r="K19" i="2"/>
  <c r="F20" i="2"/>
  <c r="G20" i="2"/>
  <c r="H20" i="2"/>
  <c r="I20" i="2"/>
  <c r="J20" i="2"/>
  <c r="K20" i="2"/>
  <c r="F21" i="2"/>
  <c r="G21" i="2"/>
  <c r="H21" i="2"/>
  <c r="I21" i="2"/>
  <c r="J21" i="2"/>
  <c r="K21" i="2"/>
  <c r="F22" i="2"/>
  <c r="G22" i="2"/>
  <c r="H22" i="2"/>
  <c r="I22" i="2"/>
  <c r="J22" i="2"/>
  <c r="K22" i="2"/>
  <c r="F23" i="2"/>
  <c r="G23" i="2"/>
  <c r="H23" i="2"/>
  <c r="I23" i="2"/>
  <c r="J23" i="2"/>
  <c r="K23" i="2"/>
  <c r="F24" i="2"/>
  <c r="G24" i="2"/>
  <c r="H24" i="2"/>
  <c r="I24" i="2"/>
  <c r="J24" i="2"/>
  <c r="K24" i="2"/>
  <c r="F25" i="2"/>
  <c r="G25" i="2"/>
  <c r="H25" i="2"/>
  <c r="I25" i="2"/>
  <c r="J25" i="2"/>
  <c r="K25" i="2"/>
  <c r="F26" i="2"/>
  <c r="G26" i="2"/>
  <c r="H26" i="2"/>
  <c r="I26" i="2"/>
  <c r="J26" i="2"/>
  <c r="K26" i="2"/>
  <c r="F27" i="2"/>
  <c r="G27" i="2"/>
  <c r="H27" i="2"/>
  <c r="I27" i="2"/>
  <c r="J27" i="2"/>
  <c r="K27" i="2"/>
  <c r="F28" i="2"/>
  <c r="G28" i="2"/>
  <c r="H28" i="2"/>
  <c r="I28" i="2"/>
  <c r="J28" i="2"/>
  <c r="K28" i="2"/>
  <c r="F29" i="2"/>
  <c r="G29" i="2"/>
  <c r="H29" i="2"/>
  <c r="I29" i="2"/>
  <c r="J29" i="2"/>
  <c r="K29" i="2"/>
  <c r="F30" i="2"/>
  <c r="G30" i="2"/>
  <c r="H30" i="2"/>
  <c r="I30" i="2"/>
  <c r="J30" i="2"/>
  <c r="K30" i="2"/>
  <c r="F31" i="2"/>
  <c r="G31" i="2"/>
  <c r="H31" i="2"/>
  <c r="I31" i="2"/>
  <c r="J31" i="2"/>
  <c r="K31" i="2"/>
  <c r="F32" i="2"/>
  <c r="G32" i="2"/>
  <c r="H32" i="2"/>
  <c r="I32" i="2"/>
  <c r="J32" i="2"/>
  <c r="K32" i="2"/>
  <c r="F33" i="2"/>
  <c r="G33" i="2"/>
  <c r="H33" i="2"/>
  <c r="I33" i="2"/>
  <c r="J33" i="2"/>
  <c r="K33" i="2"/>
  <c r="F34" i="2"/>
  <c r="G34" i="2"/>
  <c r="H34" i="2"/>
  <c r="I34" i="2"/>
  <c r="J34" i="2"/>
  <c r="K34" i="2"/>
  <c r="F35" i="2"/>
  <c r="G35" i="2"/>
  <c r="H35" i="2"/>
  <c r="I35" i="2"/>
  <c r="J35" i="2"/>
  <c r="K35" i="2"/>
  <c r="F36" i="2"/>
  <c r="G36" i="2"/>
  <c r="H36" i="2"/>
  <c r="I36" i="2"/>
  <c r="J36" i="2"/>
  <c r="K36" i="2"/>
  <c r="F37" i="2"/>
  <c r="G37" i="2"/>
  <c r="H37" i="2"/>
  <c r="I37" i="2"/>
  <c r="J37" i="2"/>
  <c r="K37" i="2"/>
  <c r="F38" i="2"/>
  <c r="G38" i="2"/>
  <c r="H38" i="2"/>
  <c r="I38" i="2"/>
  <c r="J38" i="2"/>
  <c r="K38" i="2"/>
  <c r="F39" i="2"/>
  <c r="G39" i="2"/>
  <c r="H39" i="2"/>
  <c r="I39" i="2"/>
  <c r="J39" i="2"/>
  <c r="K39" i="2"/>
  <c r="F40" i="2"/>
  <c r="G40" i="2"/>
  <c r="H40" i="2"/>
  <c r="I40" i="2"/>
  <c r="J40" i="2"/>
  <c r="K40" i="2"/>
  <c r="F41" i="2"/>
  <c r="G41" i="2"/>
  <c r="H41" i="2"/>
  <c r="I41" i="2"/>
  <c r="J41" i="2"/>
  <c r="K41" i="2"/>
  <c r="F42" i="2"/>
  <c r="G42" i="2"/>
  <c r="H42" i="2"/>
  <c r="I42" i="2"/>
  <c r="J42" i="2"/>
  <c r="K42" i="2"/>
  <c r="F43" i="2"/>
  <c r="G43" i="2"/>
  <c r="H43" i="2"/>
  <c r="I43" i="2"/>
  <c r="J43" i="2"/>
  <c r="K43" i="2"/>
  <c r="F44" i="2"/>
  <c r="G44" i="2"/>
  <c r="H44" i="2"/>
  <c r="I44" i="2"/>
  <c r="J44" i="2"/>
  <c r="K44" i="2"/>
  <c r="F45" i="2"/>
  <c r="G45" i="2"/>
  <c r="H45" i="2"/>
  <c r="I45" i="2"/>
  <c r="J45" i="2"/>
  <c r="K45" i="2"/>
  <c r="F46" i="2"/>
  <c r="G46" i="2"/>
  <c r="H46" i="2"/>
  <c r="I46" i="2"/>
  <c r="J46" i="2"/>
  <c r="K46" i="2"/>
  <c r="F47" i="2"/>
  <c r="G47" i="2"/>
  <c r="H47" i="2"/>
  <c r="I47" i="2"/>
  <c r="J47" i="2"/>
  <c r="K47" i="2"/>
  <c r="F48" i="2"/>
  <c r="G48" i="2"/>
  <c r="H48" i="2"/>
  <c r="I48" i="2"/>
  <c r="J48" i="2"/>
  <c r="K48" i="2"/>
  <c r="K3" i="2"/>
  <c r="J3" i="2"/>
  <c r="I3" i="2"/>
  <c r="H3" i="2"/>
  <c r="G3" i="2"/>
  <c r="F3" i="2"/>
  <c r="F4" i="4"/>
  <c r="G4" i="4"/>
  <c r="H4" i="4"/>
  <c r="I4" i="4"/>
  <c r="J4" i="4"/>
  <c r="K4" i="4"/>
  <c r="F5" i="4"/>
  <c r="G5" i="4"/>
  <c r="H5" i="4"/>
  <c r="I5" i="4"/>
  <c r="J5" i="4"/>
  <c r="K5" i="4"/>
  <c r="F6" i="4"/>
  <c r="G6" i="4"/>
  <c r="H6" i="4"/>
  <c r="I6" i="4"/>
  <c r="J6" i="4"/>
  <c r="K6" i="4"/>
  <c r="F7" i="4"/>
  <c r="G7" i="4"/>
  <c r="H7" i="4"/>
  <c r="I7" i="4"/>
  <c r="J7" i="4"/>
  <c r="K7" i="4"/>
  <c r="F8" i="4"/>
  <c r="G8" i="4"/>
  <c r="H8" i="4"/>
  <c r="I8" i="4"/>
  <c r="J8" i="4"/>
  <c r="K8" i="4"/>
  <c r="F9" i="4"/>
  <c r="G9" i="4"/>
  <c r="H9" i="4"/>
  <c r="I9" i="4"/>
  <c r="J9" i="4"/>
  <c r="K9" i="4"/>
  <c r="F10" i="4"/>
  <c r="G10" i="4"/>
  <c r="H10" i="4"/>
  <c r="I10" i="4"/>
  <c r="J10" i="4"/>
  <c r="K10" i="4"/>
  <c r="F11" i="4"/>
  <c r="G11" i="4"/>
  <c r="H11" i="4"/>
  <c r="I11" i="4"/>
  <c r="J11" i="4"/>
  <c r="K11" i="4"/>
  <c r="F12" i="4"/>
  <c r="G12" i="4"/>
  <c r="H12" i="4"/>
  <c r="I12" i="4"/>
  <c r="J12" i="4"/>
  <c r="K12" i="4"/>
  <c r="F13" i="4"/>
  <c r="G13" i="4"/>
  <c r="H13" i="4"/>
  <c r="I13" i="4"/>
  <c r="J13" i="4"/>
  <c r="K13" i="4"/>
  <c r="F14" i="4"/>
  <c r="G14" i="4"/>
  <c r="H14" i="4"/>
  <c r="I14" i="4"/>
  <c r="J14" i="4"/>
  <c r="K14" i="4"/>
  <c r="F16" i="4"/>
  <c r="G16" i="4"/>
  <c r="H16" i="4"/>
  <c r="I16" i="4"/>
  <c r="J16" i="4"/>
  <c r="K16" i="4"/>
  <c r="F17" i="4"/>
  <c r="G17" i="4"/>
  <c r="H17" i="4"/>
  <c r="I17" i="4"/>
  <c r="J17" i="4"/>
  <c r="K17" i="4"/>
  <c r="F18" i="4"/>
  <c r="G18" i="4"/>
  <c r="H18" i="4"/>
  <c r="I18" i="4"/>
  <c r="J18" i="4"/>
  <c r="K18" i="4"/>
  <c r="F19" i="4"/>
  <c r="G19" i="4"/>
  <c r="H19" i="4"/>
  <c r="I19" i="4"/>
  <c r="J19" i="4"/>
  <c r="K19" i="4"/>
  <c r="F20" i="4"/>
  <c r="G20" i="4"/>
  <c r="H20" i="4"/>
  <c r="I20" i="4"/>
  <c r="J20" i="4"/>
  <c r="K20" i="4"/>
  <c r="F21" i="4"/>
  <c r="G21" i="4"/>
  <c r="H21" i="4"/>
  <c r="I21" i="4"/>
  <c r="J21" i="4"/>
  <c r="K21" i="4"/>
  <c r="F22" i="4"/>
  <c r="G22" i="4"/>
  <c r="H22" i="4"/>
  <c r="I22" i="4"/>
  <c r="J22" i="4"/>
  <c r="K22" i="4"/>
  <c r="F23" i="4"/>
  <c r="G23" i="4"/>
  <c r="H23" i="4"/>
  <c r="I23" i="4"/>
  <c r="J23" i="4"/>
  <c r="K23" i="4"/>
  <c r="F24" i="4"/>
  <c r="G24" i="4"/>
  <c r="H24" i="4"/>
  <c r="I24" i="4"/>
  <c r="J24" i="4"/>
  <c r="K24" i="4"/>
  <c r="F25" i="4"/>
  <c r="G25" i="4"/>
  <c r="H25" i="4"/>
  <c r="I25" i="4"/>
  <c r="J25" i="4"/>
  <c r="K25" i="4"/>
  <c r="F26" i="4"/>
  <c r="G26" i="4"/>
  <c r="H26" i="4"/>
  <c r="I26" i="4"/>
  <c r="J26" i="4"/>
  <c r="K26" i="4"/>
  <c r="F27" i="4"/>
  <c r="G27" i="4"/>
  <c r="H27" i="4"/>
  <c r="I27" i="4"/>
  <c r="J27" i="4"/>
  <c r="K27" i="4"/>
  <c r="F28" i="4"/>
  <c r="G28" i="4"/>
  <c r="H28" i="4"/>
  <c r="I28" i="4"/>
  <c r="J28" i="4"/>
  <c r="K28" i="4"/>
  <c r="F29" i="4"/>
  <c r="G29" i="4"/>
  <c r="H29" i="4"/>
  <c r="I29" i="4"/>
  <c r="J29" i="4"/>
  <c r="K29" i="4"/>
  <c r="F30" i="4"/>
  <c r="G30" i="4"/>
  <c r="H30" i="4"/>
  <c r="I30" i="4"/>
  <c r="J30" i="4"/>
  <c r="K30" i="4"/>
  <c r="F31" i="4"/>
  <c r="G31" i="4"/>
  <c r="H31" i="4"/>
  <c r="I31" i="4"/>
  <c r="J31" i="4"/>
  <c r="K31" i="4"/>
  <c r="F32" i="4"/>
  <c r="G32" i="4"/>
  <c r="H32" i="4"/>
  <c r="I32" i="4"/>
  <c r="J32" i="4"/>
  <c r="K32" i="4"/>
  <c r="F33" i="4"/>
  <c r="G33" i="4"/>
  <c r="H33" i="4"/>
  <c r="I33" i="4"/>
  <c r="J33" i="4"/>
  <c r="K33" i="4"/>
  <c r="F34" i="4"/>
  <c r="G34" i="4"/>
  <c r="H34" i="4"/>
  <c r="I34" i="4"/>
  <c r="J34" i="4"/>
  <c r="K34" i="4"/>
  <c r="F35" i="4"/>
  <c r="G35" i="4"/>
  <c r="H35" i="4"/>
  <c r="I35" i="4"/>
  <c r="J35" i="4"/>
  <c r="K35" i="4"/>
  <c r="F36" i="4"/>
  <c r="G36" i="4"/>
  <c r="H36" i="4"/>
  <c r="I36" i="4"/>
  <c r="J36" i="4"/>
  <c r="K36" i="4"/>
  <c r="F37" i="4"/>
  <c r="G37" i="4"/>
  <c r="H37" i="4"/>
  <c r="I37" i="4"/>
  <c r="J37" i="4"/>
  <c r="K37" i="4"/>
  <c r="F38" i="4"/>
  <c r="G38" i="4"/>
  <c r="H38" i="4"/>
  <c r="I38" i="4"/>
  <c r="J38" i="4"/>
  <c r="K38" i="4"/>
  <c r="F39" i="4"/>
  <c r="G39" i="4"/>
  <c r="H39" i="4"/>
  <c r="I39" i="4"/>
  <c r="J39" i="4"/>
  <c r="K39" i="4"/>
  <c r="F40" i="4"/>
  <c r="G40" i="4"/>
  <c r="H40" i="4"/>
  <c r="I40" i="4"/>
  <c r="J40" i="4"/>
  <c r="K40" i="4"/>
  <c r="F41" i="4"/>
  <c r="G41" i="4"/>
  <c r="H41" i="4"/>
  <c r="I41" i="4"/>
  <c r="J41" i="4"/>
  <c r="K41" i="4"/>
  <c r="F42" i="4"/>
  <c r="G42" i="4"/>
  <c r="H42" i="4"/>
  <c r="I42" i="4"/>
  <c r="J42" i="4"/>
  <c r="K42" i="4"/>
  <c r="F43" i="4"/>
  <c r="G43" i="4"/>
  <c r="H43" i="4"/>
  <c r="I43" i="4"/>
  <c r="J43" i="4"/>
  <c r="K43" i="4"/>
  <c r="F44" i="4"/>
  <c r="G44" i="4"/>
  <c r="H44" i="4"/>
  <c r="I44" i="4"/>
  <c r="J44" i="4"/>
  <c r="K44" i="4"/>
  <c r="F45" i="4"/>
  <c r="G45" i="4"/>
  <c r="H45" i="4"/>
  <c r="I45" i="4"/>
  <c r="J45" i="4"/>
  <c r="K45" i="4"/>
  <c r="F46" i="4"/>
  <c r="G46" i="4"/>
  <c r="H46" i="4"/>
  <c r="I46" i="4"/>
  <c r="J46" i="4"/>
  <c r="K46" i="4"/>
  <c r="F47" i="4"/>
  <c r="G47" i="4"/>
  <c r="H47" i="4"/>
  <c r="I47" i="4"/>
  <c r="J47" i="4"/>
  <c r="K47" i="4"/>
  <c r="F48" i="4"/>
  <c r="G48" i="4"/>
  <c r="H48" i="4"/>
  <c r="I48" i="4"/>
  <c r="J48" i="4"/>
  <c r="K48" i="4"/>
  <c r="K3" i="4"/>
  <c r="J3" i="4"/>
  <c r="I3" i="4"/>
  <c r="H3" i="4"/>
  <c r="G3" i="4"/>
  <c r="F3" i="4"/>
  <c r="F4" i="3"/>
  <c r="G4" i="3"/>
  <c r="H4" i="3"/>
  <c r="I4" i="3"/>
  <c r="J4" i="3"/>
  <c r="K4" i="3"/>
  <c r="F5" i="3"/>
  <c r="G5" i="3"/>
  <c r="H5" i="3"/>
  <c r="I5" i="3"/>
  <c r="J5" i="3"/>
  <c r="K5" i="3"/>
  <c r="F6" i="3"/>
  <c r="G6" i="3"/>
  <c r="H6" i="3"/>
  <c r="I6" i="3"/>
  <c r="J6" i="3"/>
  <c r="K6" i="3"/>
  <c r="F7" i="3"/>
  <c r="G7" i="3"/>
  <c r="H7" i="3"/>
  <c r="I7" i="3"/>
  <c r="J7" i="3"/>
  <c r="K7" i="3"/>
  <c r="F8" i="3"/>
  <c r="G8" i="3"/>
  <c r="H8" i="3"/>
  <c r="I8" i="3"/>
  <c r="J8" i="3"/>
  <c r="K8" i="3"/>
  <c r="F9" i="3"/>
  <c r="G9" i="3"/>
  <c r="H9" i="3"/>
  <c r="I9" i="3"/>
  <c r="J9" i="3"/>
  <c r="K9" i="3"/>
  <c r="F10" i="3"/>
  <c r="G10" i="3"/>
  <c r="H10" i="3"/>
  <c r="I10" i="3"/>
  <c r="J10" i="3"/>
  <c r="K10" i="3"/>
  <c r="F11" i="3"/>
  <c r="G11" i="3"/>
  <c r="H11" i="3"/>
  <c r="I11" i="3"/>
  <c r="J11" i="3"/>
  <c r="K11" i="3"/>
  <c r="F12" i="3"/>
  <c r="G12" i="3"/>
  <c r="H12" i="3"/>
  <c r="I12" i="3"/>
  <c r="J12" i="3"/>
  <c r="K12" i="3"/>
  <c r="F13" i="3"/>
  <c r="G13" i="3"/>
  <c r="H13" i="3"/>
  <c r="I13" i="3"/>
  <c r="J13" i="3"/>
  <c r="K13" i="3"/>
  <c r="F14" i="3"/>
  <c r="G14" i="3"/>
  <c r="H14" i="3"/>
  <c r="I14" i="3"/>
  <c r="J14" i="3"/>
  <c r="K14" i="3"/>
  <c r="F16" i="3"/>
  <c r="G16" i="3"/>
  <c r="H16" i="3"/>
  <c r="I16" i="3"/>
  <c r="J16" i="3"/>
  <c r="K16" i="3"/>
  <c r="F17" i="3"/>
  <c r="G17" i="3"/>
  <c r="H17" i="3"/>
  <c r="I17" i="3"/>
  <c r="J17" i="3"/>
  <c r="K17" i="3"/>
  <c r="F18" i="3"/>
  <c r="G18" i="3"/>
  <c r="H18" i="3"/>
  <c r="I18" i="3"/>
  <c r="J18" i="3"/>
  <c r="K18" i="3"/>
  <c r="F19" i="3"/>
  <c r="G19" i="3"/>
  <c r="H19" i="3"/>
  <c r="I19" i="3"/>
  <c r="J19" i="3"/>
  <c r="K19" i="3"/>
  <c r="F20" i="3"/>
  <c r="G20" i="3"/>
  <c r="H20" i="3"/>
  <c r="I20" i="3"/>
  <c r="J20" i="3"/>
  <c r="K20" i="3"/>
  <c r="F21" i="3"/>
  <c r="G21" i="3"/>
  <c r="H21" i="3"/>
  <c r="I21" i="3"/>
  <c r="J21" i="3"/>
  <c r="K21" i="3"/>
  <c r="F22" i="3"/>
  <c r="G22" i="3"/>
  <c r="H22" i="3"/>
  <c r="I22" i="3"/>
  <c r="J22" i="3"/>
  <c r="K22" i="3"/>
  <c r="F23" i="3"/>
  <c r="G23" i="3"/>
  <c r="H23" i="3"/>
  <c r="I23" i="3"/>
  <c r="J23" i="3"/>
  <c r="K23" i="3"/>
  <c r="F24" i="3"/>
  <c r="G24" i="3"/>
  <c r="H24" i="3"/>
  <c r="I24" i="3"/>
  <c r="J24" i="3"/>
  <c r="K24" i="3"/>
  <c r="F25" i="3"/>
  <c r="G25" i="3"/>
  <c r="H25" i="3"/>
  <c r="I25" i="3"/>
  <c r="J25" i="3"/>
  <c r="K25" i="3"/>
  <c r="F26" i="3"/>
  <c r="G26" i="3"/>
  <c r="H26" i="3"/>
  <c r="I26" i="3"/>
  <c r="J26" i="3"/>
  <c r="K26" i="3"/>
  <c r="F27" i="3"/>
  <c r="G27" i="3"/>
  <c r="H27" i="3"/>
  <c r="I27" i="3"/>
  <c r="J27" i="3"/>
  <c r="K27" i="3"/>
  <c r="F28" i="3"/>
  <c r="G28" i="3"/>
  <c r="H28" i="3"/>
  <c r="I28" i="3"/>
  <c r="J28" i="3"/>
  <c r="K28" i="3"/>
  <c r="F29" i="3"/>
  <c r="G29" i="3"/>
  <c r="H29" i="3"/>
  <c r="I29" i="3"/>
  <c r="J29" i="3"/>
  <c r="K29" i="3"/>
  <c r="F30" i="3"/>
  <c r="G30" i="3"/>
  <c r="H30" i="3"/>
  <c r="I30" i="3"/>
  <c r="J30" i="3"/>
  <c r="K30" i="3"/>
  <c r="F31" i="3"/>
  <c r="G31" i="3"/>
  <c r="H31" i="3"/>
  <c r="I31" i="3"/>
  <c r="J31" i="3"/>
  <c r="K31" i="3"/>
  <c r="F32" i="3"/>
  <c r="G32" i="3"/>
  <c r="H32" i="3"/>
  <c r="I32" i="3"/>
  <c r="J32" i="3"/>
  <c r="K32" i="3"/>
  <c r="F33" i="3"/>
  <c r="G33" i="3"/>
  <c r="H33" i="3"/>
  <c r="I33" i="3"/>
  <c r="J33" i="3"/>
  <c r="K33" i="3"/>
  <c r="F34" i="3"/>
  <c r="G34" i="3"/>
  <c r="H34" i="3"/>
  <c r="I34" i="3"/>
  <c r="J34" i="3"/>
  <c r="K34" i="3"/>
  <c r="F35" i="3"/>
  <c r="G35" i="3"/>
  <c r="H35" i="3"/>
  <c r="I35" i="3"/>
  <c r="J35" i="3"/>
  <c r="K35" i="3"/>
  <c r="F36" i="3"/>
  <c r="G36" i="3"/>
  <c r="H36" i="3"/>
  <c r="I36" i="3"/>
  <c r="J36" i="3"/>
  <c r="K36" i="3"/>
  <c r="F37" i="3"/>
  <c r="G37" i="3"/>
  <c r="H37" i="3"/>
  <c r="I37" i="3"/>
  <c r="J37" i="3"/>
  <c r="K37" i="3"/>
  <c r="F38" i="3"/>
  <c r="G38" i="3"/>
  <c r="H38" i="3"/>
  <c r="I38" i="3"/>
  <c r="J38" i="3"/>
  <c r="K38" i="3"/>
  <c r="F39" i="3"/>
  <c r="G39" i="3"/>
  <c r="H39" i="3"/>
  <c r="I39" i="3"/>
  <c r="J39" i="3"/>
  <c r="K39" i="3"/>
  <c r="F40" i="3"/>
  <c r="G40" i="3"/>
  <c r="H40" i="3"/>
  <c r="I40" i="3"/>
  <c r="J40" i="3"/>
  <c r="K40" i="3"/>
  <c r="F41" i="3"/>
  <c r="G41" i="3"/>
  <c r="H41" i="3"/>
  <c r="I41" i="3"/>
  <c r="J41" i="3"/>
  <c r="K41" i="3"/>
  <c r="F42" i="3"/>
  <c r="G42" i="3"/>
  <c r="H42" i="3"/>
  <c r="I42" i="3"/>
  <c r="J42" i="3"/>
  <c r="K42" i="3"/>
  <c r="F43" i="3"/>
  <c r="G43" i="3"/>
  <c r="H43" i="3"/>
  <c r="I43" i="3"/>
  <c r="J43" i="3"/>
  <c r="K43" i="3"/>
  <c r="F44" i="3"/>
  <c r="G44" i="3"/>
  <c r="H44" i="3"/>
  <c r="I44" i="3"/>
  <c r="J44" i="3"/>
  <c r="K44" i="3"/>
  <c r="F45" i="3"/>
  <c r="G45" i="3"/>
  <c r="H45" i="3"/>
  <c r="I45" i="3"/>
  <c r="J45" i="3"/>
  <c r="K45" i="3"/>
  <c r="F46" i="3"/>
  <c r="G46" i="3"/>
  <c r="H46" i="3"/>
  <c r="I46" i="3"/>
  <c r="J46" i="3"/>
  <c r="K46" i="3"/>
  <c r="F47" i="3"/>
  <c r="G47" i="3"/>
  <c r="H47" i="3"/>
  <c r="I47" i="3"/>
  <c r="J47" i="3"/>
  <c r="K47" i="3"/>
  <c r="F48" i="3"/>
  <c r="G48" i="3"/>
  <c r="H48" i="3"/>
  <c r="I48" i="3"/>
  <c r="J48" i="3"/>
  <c r="K48" i="3"/>
  <c r="K3" i="3"/>
  <c r="J3" i="3"/>
  <c r="I3" i="3"/>
  <c r="H3" i="3"/>
  <c r="G3" i="3"/>
  <c r="F3" i="3"/>
</calcChain>
</file>

<file path=xl/sharedStrings.xml><?xml version="1.0" encoding="utf-8"?>
<sst xmlns="http://schemas.openxmlformats.org/spreadsheetml/2006/main" count="1187" uniqueCount="112">
  <si>
    <t>Quarter</t>
  </si>
  <si>
    <t>OTP Adjusted</t>
  </si>
  <si>
    <t>Overall Service</t>
  </si>
  <si>
    <t>Amtrak Personnel</t>
  </si>
  <si>
    <t>Information Given</t>
  </si>
  <si>
    <t>On-Board Comfort</t>
  </si>
  <si>
    <t>On-Board Cleanliness</t>
  </si>
  <si>
    <t>On-Board Food Service</t>
  </si>
  <si>
    <t>Acela Express</t>
  </si>
  <si>
    <t>Y</t>
  </si>
  <si>
    <t>Northeast Regional</t>
  </si>
  <si>
    <t>Washington-Newport News</t>
  </si>
  <si>
    <t>Washington-Norfolk</t>
  </si>
  <si>
    <t>Washington-Richmond</t>
  </si>
  <si>
    <t>Washington-Lynchburg/Roanoke</t>
  </si>
  <si>
    <t>Keystone</t>
  </si>
  <si>
    <t>New Haven - Springfield</t>
  </si>
  <si>
    <t>Capitol Corridor</t>
  </si>
  <si>
    <t>Carolinian</t>
  </si>
  <si>
    <t>Cascades</t>
  </si>
  <si>
    <t>Downeaster</t>
  </si>
  <si>
    <t>Adirondack</t>
  </si>
  <si>
    <t xml:space="preserve">Ethan Allen </t>
  </si>
  <si>
    <t>Empire West/Maple Leaf</t>
  </si>
  <si>
    <t>Empire South</t>
  </si>
  <si>
    <t>Heartland Flyer</t>
  </si>
  <si>
    <t>Hiawatha</t>
  </si>
  <si>
    <t>Hoosier State</t>
  </si>
  <si>
    <t>Illinois Zephyr/Carl Sandburg</t>
  </si>
  <si>
    <t>Illini / Saluki</t>
  </si>
  <si>
    <t>Lincoln Service</t>
  </si>
  <si>
    <t>Blue Water</t>
  </si>
  <si>
    <t>Pere Marquette</t>
  </si>
  <si>
    <t>Wolverine</t>
  </si>
  <si>
    <t>Missouri River Runner</t>
  </si>
  <si>
    <t>Pacific Surfliner</t>
  </si>
  <si>
    <t>Pennsylvanian</t>
  </si>
  <si>
    <t>Piedmont</t>
  </si>
  <si>
    <t>San Joaquin</t>
  </si>
  <si>
    <t>Vermonter</t>
  </si>
  <si>
    <t>Auto Train</t>
  </si>
  <si>
    <t>California Zephyr</t>
  </si>
  <si>
    <t>Capitol Limited</t>
  </si>
  <si>
    <t>Cardinal</t>
  </si>
  <si>
    <t>City of New Orleans</t>
  </si>
  <si>
    <t>Coast Starlight</t>
  </si>
  <si>
    <t>Crescent</t>
  </si>
  <si>
    <t>Empire Builder</t>
  </si>
  <si>
    <t>Lake Shore Ltd</t>
  </si>
  <si>
    <t>Palmetto</t>
  </si>
  <si>
    <t>Silver Meteor</t>
  </si>
  <si>
    <t>Silver Star</t>
  </si>
  <si>
    <t>Southwest Chief</t>
  </si>
  <si>
    <t>Sunset Limited</t>
  </si>
  <si>
    <t>Texas Eagle</t>
  </si>
  <si>
    <t>N</t>
  </si>
  <si>
    <t>Service Line</t>
  </si>
  <si>
    <t>Route Name</t>
  </si>
  <si>
    <t>Route Number</t>
  </si>
  <si>
    <t>Amtrak Product</t>
  </si>
  <si>
    <t>Overall CSI Score</t>
  </si>
  <si>
    <t>Friendliness</t>
  </si>
  <si>
    <t>Information</t>
  </si>
  <si>
    <t>Comfort</t>
  </si>
  <si>
    <t>Cleanliness</t>
  </si>
  <si>
    <t>FB</t>
  </si>
  <si>
    <t>Long Distance</t>
  </si>
  <si>
    <t>Lake Shore Limited</t>
  </si>
  <si>
    <t>Northeast Corridor</t>
  </si>
  <si>
    <t>Acela</t>
  </si>
  <si>
    <t>State Supported</t>
  </si>
  <si>
    <t>Ethan Allen</t>
  </si>
  <si>
    <t>Illini</t>
  </si>
  <si>
    <t>Illinois Zephyr</t>
  </si>
  <si>
    <t>New Haven-Springfield</t>
  </si>
  <si>
    <t>Capitols</t>
  </si>
  <si>
    <t>San Joaquins</t>
  </si>
  <si>
    <t>Maple Leaf</t>
  </si>
  <si>
    <t>Washington-Roanoke</t>
  </si>
  <si>
    <t>Empire</t>
  </si>
  <si>
    <t>Q4</t>
  </si>
  <si>
    <t>SELECT [Service Line]</t>
  </si>
  <si>
    <t xml:space="preserve">      ,[Route Name]</t>
  </si>
  <si>
    <t xml:space="preserve">      ,[Route Number]</t>
  </si>
  <si>
    <t xml:space="preserve">      ,[Amtrak Product]</t>
  </si>
  <si>
    <t xml:space="preserve">  ,(</t>
  </si>
  <si>
    <t>(SUM(CASE WHEN [Likelihood to Recommend] &gt;= 7 THEN [weight_for_weighting_scheme_amtrak_csi_2021_weighting] ELSE 0 END)</t>
  </si>
  <si>
    <t>/NULLIF(SUM(CASE WHEN [Likelihood to Recommend] &gt; -1 THEN [weight_for_weighting_scheme_amtrak_csi_2021_weighting] ELSE NULL END),0))</t>
  </si>
  <si>
    <t>+</t>
  </si>
  <si>
    <t>(SUM(CASE WHEN [Overall Trip Satisfaction] &gt;= 7 THEN [weight_for_weighting_scheme_amtrak_csi_2021_weighting] ELSE 0 END)</t>
  </si>
  <si>
    <t>/NULLIF(SUM(CASE WHEN [Overall Trip Satisfaction] &gt; -1 THEN [weight_for_weighting_scheme_amtrak_csi_2021_weighting] ELSE NULL END),0))</t>
  </si>
  <si>
    <t xml:space="preserve">   )/2 AS 'Overall CSI Score'</t>
  </si>
  <si>
    <t xml:space="preserve">  </t>
  </si>
  <si>
    <t xml:space="preserve">  ,SUM(CASE WHEN [Friendliness of Amtrak personnel on the train] &gt;= 7 THEN [weight_for_weighting_scheme_amtrak_csi_2021_weighting] ELSE 0 END) </t>
  </si>
  <si>
    <t xml:space="preserve">  / NULLIF(SUM(CASE WHEN [Friendliness of Amtrak personnel on the train] &gt;= 0 THEN [weight_for_weighting_scheme_amtrak_csi_2021_weighting] ELSE 0 END),0) Friendliness</t>
  </si>
  <si>
    <t xml:space="preserve">  ,SUM(CASE WHEN [Communication About Train Status] &gt;= 7 THEN [weight_for_weighting_scheme_amtrak_csi_2021_weighting] ELSE 0 END) </t>
  </si>
  <si>
    <t xml:space="preserve">  / NULLIF(SUM(CASE WHEN [Communication About Train Status] &gt;= 0 THEN [weight_for_weighting_scheme_amtrak_csi_2021_weighting] ELSE 0 END),0) Information</t>
  </si>
  <si>
    <t xml:space="preserve">  ,SUM(CASE WHEN [Comfort of Train Ride] &gt;= 7 THEN [weight_for_weighting_scheme_amtrak_csi_2021_weighting] ELSE 0 END) </t>
  </si>
  <si>
    <t xml:space="preserve">  / NULLIF(SUM(CASE WHEN [Comfort of Train Ride] &gt;= 0 THEN [weight_for_weighting_scheme_amtrak_csi_2021_weighting] ELSE 0 END),0) Comfort</t>
  </si>
  <si>
    <t xml:space="preserve">  ,SUM(CASE WHEN [Cleanliness of the Train] &gt;= 7 THEN [weight_for_weighting_scheme_amtrak_csi_2021_weighting] ELSE 0 END) </t>
  </si>
  <si>
    <t xml:space="preserve">  / NULLIF(SUM(CASE WHEN [Cleanliness of the Train] &gt;= 0 THEN [weight_for_weighting_scheme_amtrak_csi_2021_weighting] ELSE 0 END),0) Cleanliness</t>
  </si>
  <si>
    <t xml:space="preserve">  ,SUM(CASE WHEN [Food and Beverage on the Train] &gt;= 7 THEN [weight_for_weighting_scheme_amtrak_csi_2021_weighting] ELSE 0 END) </t>
  </si>
  <si>
    <t xml:space="preserve">  / NULLIF(SUM(CASE WHEN [Food and Beverage on the Train] &gt;= 0 THEN [weight_for_weighting_scheme_amtrak_csi_2021_weighting] ELSE 0 END),0) FB</t>
  </si>
  <si>
    <t>FROM [amtrak_mra].[csi].[medallia_fy21]</t>
  </si>
  <si>
    <t>WHERE [Travel Date] BETWEEN '01JUL2021' AND '30SEP21'</t>
  </si>
  <si>
    <t xml:space="preserve">AND </t>
  </si>
  <si>
    <t>(</t>
  </si>
  <si>
    <t>([Service Line] = 'Northeast Corridor' AND [Arrival Performance (Minutes Late)] IS NOT NULL)</t>
  </si>
  <si>
    <t>OR ([Service Line] = 'Long Distance' AND [Arrival Performance (Minutes Late)] &lt;= 120)</t>
  </si>
  <si>
    <t>OR ([Service Line] = 'State Supported' AND [Arrival Performance (Minutes Late)] &lt;= 30)</t>
  </si>
  <si>
    <t>)</t>
  </si>
  <si>
    <t>GROUP BY [Service Line]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</si>
</sst>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4" fillId="0" borderId="0">
      <alignment wrapText="1"/>
    </xf>
  </cellStyleXfs>
  <cellXfs count="2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/>
    <xf numFmtId="0" fontId="0" fillId="0" borderId="3" xfId="0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4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6" fillId="0" borderId="6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2" applyFont="1" applyAlignment="1">
      <alignment horizontal="left"/>
    </xf>
    <xf numFmtId="9" fontId="0" fillId="0" borderId="0" xfId="1" applyFont="1"/>
  </cellXfs>
  <cellStyles count="3">
    <cellStyle name="Normal" xfId="0" builtinId="0"/>
    <cellStyle name="Normal_Amtrak Resp Delay 4qtr 2009" xfId="2" xr:uid="{17FF7B65-A534-4472-A354-AD8103D77FEF}"/>
    <cellStyle name="Percent" xfId="1" builtinId="5"/>
  </cellStyles>
  <dxfs count="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5F791-13BD-49AA-92EF-9D9B06107FFA}">
  <sheetPr>
    <pageSetUpPr fitToPage="1"/>
  </sheetPr>
  <dimension ref="A1:K52"/>
  <sheetViews>
    <sheetView zoomScaleNormal="100" workbookViewId="0">
      <pane xSplit="3" ySplit="2" topLeftCell="D3" activePane="bottomRight" state="frozen"/>
      <selection pane="topRight" activeCell="C1" sqref="C1"/>
      <selection pane="bottomLeft" activeCell="A6" sqref="A6"/>
      <selection pane="bottomRight" activeCell="G22" sqref="G22"/>
    </sheetView>
  </sheetViews>
  <sheetFormatPr defaultColWidth="8.85546875" defaultRowHeight="12.75" x14ac:dyDescent="0.2"/>
  <cols>
    <col min="1" max="1" width="7.140625" hidden="1" customWidth="1"/>
    <col min="2" max="2" width="7.140625" customWidth="1"/>
    <col min="3" max="3" width="27.7109375" style="22" customWidth="1"/>
    <col min="4" max="4" width="8" style="23" customWidth="1"/>
    <col min="5" max="5" width="9.140625" style="2" customWidth="1"/>
    <col min="6" max="8" width="11" customWidth="1"/>
    <col min="9" max="9" width="11.7109375" customWidth="1"/>
    <col min="10" max="10" width="10.85546875" style="5" customWidth="1"/>
    <col min="11" max="11" width="12.4257812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.25" x14ac:dyDescent="0.2">
      <c r="A3">
        <v>1</v>
      </c>
      <c r="B3" s="9" t="s">
        <v>8</v>
      </c>
      <c r="C3" s="10"/>
      <c r="D3" s="15" t="s">
        <v>80</v>
      </c>
      <c r="E3" s="11" t="s">
        <v>55</v>
      </c>
      <c r="F3" s="12">
        <f>VLOOKUP($A3,'Top3 Non-Adjusted RAW'!$C:$J,3,FALSE)</f>
        <v>0.81646471441000901</v>
      </c>
      <c r="G3" s="12">
        <f>VLOOKUP($A3,'Top3 Non-Adjusted RAW'!$C:$J,4,FALSE)</f>
        <v>0.84215219869316804</v>
      </c>
      <c r="H3" s="12">
        <f>VLOOKUP($A3,'Top3 Non-Adjusted RAW'!$C:$J,5,FALSE)</f>
        <v>0.80104322976435105</v>
      </c>
      <c r="I3" s="12">
        <f>VLOOKUP($A3,'Top3 Non-Adjusted RAW'!$C:$J,6,FALSE)</f>
        <v>0.809986822303849</v>
      </c>
      <c r="J3" s="12">
        <f>VLOOKUP($A3,'Top3 Non-Adjusted RAW'!$C:$J,7,FALSE)</f>
        <v>0.82119620767955903</v>
      </c>
      <c r="K3" s="12">
        <f>VLOOKUP($A3,'Top3 Non-Adjusted RAW'!$C:$J,8,FALSE)</f>
        <v>0.57801163454409998</v>
      </c>
    </row>
    <row r="4" spans="1:11" x14ac:dyDescent="0.2">
      <c r="A4">
        <v>5</v>
      </c>
      <c r="B4" s="13" t="s">
        <v>10</v>
      </c>
      <c r="C4" s="14"/>
      <c r="D4" s="15" t="s">
        <v>80</v>
      </c>
      <c r="E4" s="11" t="s">
        <v>55</v>
      </c>
      <c r="F4" s="12">
        <f>VLOOKUP($A4,'Top3 Non-Adjusted RAW'!$C:$J,3,FALSE)</f>
        <v>0.79038768214743604</v>
      </c>
      <c r="G4" s="12">
        <f>VLOOKUP($A4,'Top3 Non-Adjusted RAW'!$C:$J,4,FALSE)</f>
        <v>0.81504485468018395</v>
      </c>
      <c r="H4" s="12">
        <f>VLOOKUP($A4,'Top3 Non-Adjusted RAW'!$C:$J,5,FALSE)</f>
        <v>0.75040193231216101</v>
      </c>
      <c r="I4" s="12">
        <f>VLOOKUP($A4,'Top3 Non-Adjusted RAW'!$C:$J,6,FALSE)</f>
        <v>0.81759400971313501</v>
      </c>
      <c r="J4" s="12">
        <f>VLOOKUP($A4,'Top3 Non-Adjusted RAW'!$C:$J,7,FALSE)</f>
        <v>0.81818991730840795</v>
      </c>
      <c r="K4" s="12">
        <f>VLOOKUP($A4,'Top3 Non-Adjusted RAW'!$C:$J,8,FALSE)</f>
        <v>0.55228100096452204</v>
      </c>
    </row>
    <row r="5" spans="1:11" x14ac:dyDescent="0.2">
      <c r="A5">
        <v>47</v>
      </c>
      <c r="B5" s="13" t="s">
        <v>11</v>
      </c>
      <c r="C5" s="14"/>
      <c r="D5" s="15" t="s">
        <v>80</v>
      </c>
      <c r="E5" s="11" t="s">
        <v>55</v>
      </c>
      <c r="F5" s="12">
        <f>VLOOKUP($A5,'Top3 Non-Adjusted RAW'!$C:$J,3,FALSE)</f>
        <v>0.74323337825593006</v>
      </c>
      <c r="G5" s="12">
        <f>VLOOKUP($A5,'Top3 Non-Adjusted RAW'!$C:$J,4,FALSE)</f>
        <v>0.80384388286953501</v>
      </c>
      <c r="H5" s="12">
        <f>VLOOKUP($A5,'Top3 Non-Adjusted RAW'!$C:$J,5,FALSE)</f>
        <v>0.69695479011127404</v>
      </c>
      <c r="I5" s="12">
        <f>VLOOKUP($A5,'Top3 Non-Adjusted RAW'!$C:$J,6,FALSE)</f>
        <v>0.77586922509183498</v>
      </c>
      <c r="J5" s="12">
        <f>VLOOKUP($A5,'Top3 Non-Adjusted RAW'!$C:$J,7,FALSE)</f>
        <v>0.741489745413066</v>
      </c>
      <c r="K5" s="12">
        <f>VLOOKUP($A5,'Top3 Non-Adjusted RAW'!$C:$J,8,FALSE)</f>
        <v>0.54095079683646197</v>
      </c>
    </row>
    <row r="6" spans="1:11" x14ac:dyDescent="0.2">
      <c r="A6">
        <v>50</v>
      </c>
      <c r="B6" s="13" t="s">
        <v>12</v>
      </c>
      <c r="C6" s="14"/>
      <c r="D6" s="15" t="s">
        <v>80</v>
      </c>
      <c r="E6" s="11" t="s">
        <v>55</v>
      </c>
      <c r="F6" s="12">
        <f>VLOOKUP($A6,'Top3 Non-Adjusted RAW'!$C:$J,3,FALSE)</f>
        <v>0.778761372625423</v>
      </c>
      <c r="G6" s="12">
        <f>VLOOKUP($A6,'Top3 Non-Adjusted RAW'!$C:$J,4,FALSE)</f>
        <v>0.83156479661577198</v>
      </c>
      <c r="H6" s="12">
        <f>VLOOKUP($A6,'Top3 Non-Adjusted RAW'!$C:$J,5,FALSE)</f>
        <v>0.70430587461761096</v>
      </c>
      <c r="I6" s="12">
        <f>VLOOKUP($A6,'Top3 Non-Adjusted RAW'!$C:$J,6,FALSE)</f>
        <v>0.829055758346532</v>
      </c>
      <c r="J6" s="12">
        <f>VLOOKUP($A6,'Top3 Non-Adjusted RAW'!$C:$J,7,FALSE)</f>
        <v>0.76270522623265402</v>
      </c>
      <c r="K6" s="12">
        <f>VLOOKUP($A6,'Top3 Non-Adjusted RAW'!$C:$J,8,FALSE)</f>
        <v>0.54549229021735501</v>
      </c>
    </row>
    <row r="7" spans="1:11" x14ac:dyDescent="0.2">
      <c r="A7">
        <v>51</v>
      </c>
      <c r="B7" s="13" t="s">
        <v>13</v>
      </c>
      <c r="C7" s="14"/>
      <c r="D7" s="15" t="s">
        <v>80</v>
      </c>
      <c r="E7" s="11" t="s">
        <v>55</v>
      </c>
      <c r="F7" s="12">
        <f>VLOOKUP($A7,'Top3 Non-Adjusted RAW'!$C:$J,3,FALSE)</f>
        <v>0.95454545454545503</v>
      </c>
      <c r="G7" s="12">
        <f>VLOOKUP($A7,'Top3 Non-Adjusted RAW'!$C:$J,4,FALSE)</f>
        <v>1</v>
      </c>
      <c r="H7" s="12">
        <f>VLOOKUP($A7,'Top3 Non-Adjusted RAW'!$C:$J,5,FALSE)</f>
        <v>0.72727272727272696</v>
      </c>
      <c r="I7" s="12">
        <f>VLOOKUP($A7,'Top3 Non-Adjusted RAW'!$C:$J,6,FALSE)</f>
        <v>0.63636363636363602</v>
      </c>
      <c r="J7" s="12">
        <f>VLOOKUP($A7,'Top3 Non-Adjusted RAW'!$C:$J,7,FALSE)</f>
        <v>0.72727272727272696</v>
      </c>
      <c r="K7" s="12">
        <f>VLOOKUP($A7,'Top3 Non-Adjusted RAW'!$C:$J,8,FALSE)</f>
        <v>0.5</v>
      </c>
    </row>
    <row r="8" spans="1:11" x14ac:dyDescent="0.2">
      <c r="A8">
        <v>46</v>
      </c>
      <c r="B8" s="13" t="s">
        <v>14</v>
      </c>
      <c r="C8" s="14"/>
      <c r="D8" s="15" t="s">
        <v>80</v>
      </c>
      <c r="E8" s="11" t="s">
        <v>55</v>
      </c>
      <c r="F8" s="12">
        <f>VLOOKUP($A8,'Top3 Non-Adjusted RAW'!$C:$J,3,FALSE)</f>
        <v>0.79334087907945405</v>
      </c>
      <c r="G8" s="12">
        <f>VLOOKUP($A8,'Top3 Non-Adjusted RAW'!$C:$J,4,FALSE)</f>
        <v>0.80997873428593004</v>
      </c>
      <c r="H8" s="12">
        <f>VLOOKUP($A8,'Top3 Non-Adjusted RAW'!$C:$J,5,FALSE)</f>
        <v>0.72723261002971595</v>
      </c>
      <c r="I8" s="12">
        <f>VLOOKUP($A8,'Top3 Non-Adjusted RAW'!$C:$J,6,FALSE)</f>
        <v>0.81078151562533396</v>
      </c>
      <c r="J8" s="12">
        <f>VLOOKUP($A8,'Top3 Non-Adjusted RAW'!$C:$J,7,FALSE)</f>
        <v>0.77928973307468297</v>
      </c>
      <c r="K8" s="12">
        <f>VLOOKUP($A8,'Top3 Non-Adjusted RAW'!$C:$J,8,FALSE)</f>
        <v>0.52989968394673803</v>
      </c>
    </row>
    <row r="9" spans="1:11" x14ac:dyDescent="0.2">
      <c r="A9">
        <v>14</v>
      </c>
      <c r="B9" s="13" t="s">
        <v>15</v>
      </c>
      <c r="C9" s="14"/>
      <c r="D9" s="15" t="s">
        <v>80</v>
      </c>
      <c r="E9" s="11" t="s">
        <v>55</v>
      </c>
      <c r="F9" s="12">
        <f>VLOOKUP($A9,'Top3 Non-Adjusted RAW'!$C:$J,3,FALSE)</f>
        <v>0.85754859301533104</v>
      </c>
      <c r="G9" s="12">
        <f>VLOOKUP($A9,'Top3 Non-Adjusted RAW'!$C:$J,4,FALSE)</f>
        <v>0.87746990098023203</v>
      </c>
      <c r="H9" s="12">
        <f>VLOOKUP($A9,'Top3 Non-Adjusted RAW'!$C:$J,5,FALSE)</f>
        <v>0.82517787531433695</v>
      </c>
      <c r="I9" s="12">
        <f>VLOOKUP($A9,'Top3 Non-Adjusted RAW'!$C:$J,6,FALSE)</f>
        <v>0.86623107791125498</v>
      </c>
      <c r="J9" s="12">
        <f>VLOOKUP($A9,'Top3 Non-Adjusted RAW'!$C:$J,7,FALSE)</f>
        <v>0.85646606752077703</v>
      </c>
      <c r="K9" s="12">
        <f>VLOOKUP($A9,'Top3 Non-Adjusted RAW'!$C:$J,8,FALSE)</f>
        <v>0.44599433119132798</v>
      </c>
    </row>
    <row r="10" spans="1:11" x14ac:dyDescent="0.2">
      <c r="A10">
        <v>12</v>
      </c>
      <c r="B10" s="13" t="s">
        <v>16</v>
      </c>
      <c r="C10" s="14"/>
      <c r="D10" s="15" t="s">
        <v>80</v>
      </c>
      <c r="E10" s="11" t="s">
        <v>55</v>
      </c>
      <c r="F10" s="12">
        <f>VLOOKUP($A10,'Top3 Non-Adjusted RAW'!$C:$J,3,FALSE)</f>
        <v>0.80889678839513901</v>
      </c>
      <c r="G10" s="12">
        <f>VLOOKUP($A10,'Top3 Non-Adjusted RAW'!$C:$J,4,FALSE)</f>
        <v>0.85136997127710801</v>
      </c>
      <c r="H10" s="12">
        <f>VLOOKUP($A10,'Top3 Non-Adjusted RAW'!$C:$J,5,FALSE)</f>
        <v>0.74385571226962299</v>
      </c>
      <c r="I10" s="12">
        <f>VLOOKUP($A10,'Top3 Non-Adjusted RAW'!$C:$J,6,FALSE)</f>
        <v>0.84330338173963104</v>
      </c>
      <c r="J10" s="12">
        <f>VLOOKUP($A10,'Top3 Non-Adjusted RAW'!$C:$J,7,FALSE)</f>
        <v>0.815402465522575</v>
      </c>
      <c r="K10" s="12">
        <f>VLOOKUP($A10,'Top3 Non-Adjusted RAW'!$C:$J,8,FALSE)</f>
        <v>0.59612192852268198</v>
      </c>
    </row>
    <row r="11" spans="1:11" x14ac:dyDescent="0.2">
      <c r="A11">
        <v>37</v>
      </c>
      <c r="B11" s="16" t="s">
        <v>17</v>
      </c>
      <c r="C11" s="16"/>
      <c r="D11" s="15" t="s">
        <v>80</v>
      </c>
      <c r="E11" s="11" t="s">
        <v>55</v>
      </c>
      <c r="F11" s="12">
        <f>VLOOKUP($A11,'Top3 Non-Adjusted RAW'!$C:$J,3,FALSE)</f>
        <v>0.83521092146942399</v>
      </c>
      <c r="G11" s="12">
        <f>VLOOKUP($A11,'Top3 Non-Adjusted RAW'!$C:$J,4,FALSE)</f>
        <v>0.896292141943686</v>
      </c>
      <c r="H11" s="12">
        <f>VLOOKUP($A11,'Top3 Non-Adjusted RAW'!$C:$J,5,FALSE)</f>
        <v>0.83093462249046102</v>
      </c>
      <c r="I11" s="12">
        <f>VLOOKUP($A11,'Top3 Non-Adjusted RAW'!$C:$J,6,FALSE)</f>
        <v>0.87852157391363295</v>
      </c>
      <c r="J11" s="12">
        <f>VLOOKUP($A11,'Top3 Non-Adjusted RAW'!$C:$J,7,FALSE)</f>
        <v>0.86102928122984002</v>
      </c>
      <c r="K11" s="12">
        <f>VLOOKUP($A11,'Top3 Non-Adjusted RAW'!$C:$J,8,FALSE)</f>
        <v>0.58289990259017099</v>
      </c>
    </row>
    <row r="12" spans="1:11" x14ac:dyDescent="0.2">
      <c r="A12">
        <v>66</v>
      </c>
      <c r="B12" s="16" t="s">
        <v>18</v>
      </c>
      <c r="C12" s="16"/>
      <c r="D12" s="15" t="s">
        <v>80</v>
      </c>
      <c r="E12" s="11" t="s">
        <v>55</v>
      </c>
      <c r="F12" s="12">
        <f>VLOOKUP($A12,'Top3 Non-Adjusted RAW'!$C:$J,3,FALSE)</f>
        <v>0.69967758850791095</v>
      </c>
      <c r="G12" s="12">
        <f>VLOOKUP($A12,'Top3 Non-Adjusted RAW'!$C:$J,4,FALSE)</f>
        <v>0.79842334389041902</v>
      </c>
      <c r="H12" s="12">
        <f>VLOOKUP($A12,'Top3 Non-Adjusted RAW'!$C:$J,5,FALSE)</f>
        <v>0.73149257222919495</v>
      </c>
      <c r="I12" s="12">
        <f>VLOOKUP($A12,'Top3 Non-Adjusted RAW'!$C:$J,6,FALSE)</f>
        <v>0.72605770323651997</v>
      </c>
      <c r="J12" s="12">
        <f>VLOOKUP($A12,'Top3 Non-Adjusted RAW'!$C:$J,7,FALSE)</f>
        <v>0.71270027452112805</v>
      </c>
      <c r="K12" s="12">
        <f>VLOOKUP($A12,'Top3 Non-Adjusted RAW'!$C:$J,8,FALSE)</f>
        <v>0.56252707974883798</v>
      </c>
    </row>
    <row r="13" spans="1:11" x14ac:dyDescent="0.2">
      <c r="A13">
        <v>36</v>
      </c>
      <c r="B13" s="16" t="s">
        <v>19</v>
      </c>
      <c r="C13" s="16"/>
      <c r="D13" s="15" t="s">
        <v>80</v>
      </c>
      <c r="E13" s="11" t="s">
        <v>55</v>
      </c>
      <c r="F13" s="12">
        <f>VLOOKUP($A13,'Top3 Non-Adjusted RAW'!$C:$J,3,FALSE)</f>
        <v>0.71720358442017895</v>
      </c>
      <c r="G13" s="12">
        <f>VLOOKUP($A13,'Top3 Non-Adjusted RAW'!$C:$J,4,FALSE)</f>
        <v>0.86271970017811705</v>
      </c>
      <c r="H13" s="12">
        <f>VLOOKUP($A13,'Top3 Non-Adjusted RAW'!$C:$J,5,FALSE)</f>
        <v>0.69355359637719405</v>
      </c>
      <c r="I13" s="12">
        <f>VLOOKUP($A13,'Top3 Non-Adjusted RAW'!$C:$J,6,FALSE)</f>
        <v>0.77096758909162699</v>
      </c>
      <c r="J13" s="12">
        <f>VLOOKUP($A13,'Top3 Non-Adjusted RAW'!$C:$J,7,FALSE)</f>
        <v>0.77397917399182303</v>
      </c>
      <c r="K13" s="12">
        <f>VLOOKUP($A13,'Top3 Non-Adjusted RAW'!$C:$J,8,FALSE)</f>
        <v>0.48411759160594803</v>
      </c>
    </row>
    <row r="14" spans="1:11" x14ac:dyDescent="0.2">
      <c r="A14">
        <v>9</v>
      </c>
      <c r="B14" s="16" t="s">
        <v>20</v>
      </c>
      <c r="C14" s="16"/>
      <c r="D14" s="15" t="s">
        <v>80</v>
      </c>
      <c r="E14" s="11" t="s">
        <v>55</v>
      </c>
      <c r="F14" s="12">
        <f>VLOOKUP($A14,'Top3 Non-Adjusted RAW'!$C:$J,3,FALSE)</f>
        <v>0.85813198904161003</v>
      </c>
      <c r="G14" s="12">
        <f>VLOOKUP($A14,'Top3 Non-Adjusted RAW'!$C:$J,4,FALSE)</f>
        <v>0.92028237796100798</v>
      </c>
      <c r="H14" s="12">
        <f>VLOOKUP($A14,'Top3 Non-Adjusted RAW'!$C:$J,5,FALSE)</f>
        <v>0.796575256848429</v>
      </c>
      <c r="I14" s="12">
        <f>VLOOKUP($A14,'Top3 Non-Adjusted RAW'!$C:$J,6,FALSE)</f>
        <v>0.89596199271902799</v>
      </c>
      <c r="J14" s="12">
        <f>VLOOKUP($A14,'Top3 Non-Adjusted RAW'!$C:$J,7,FALSE)</f>
        <v>0.883345387469605</v>
      </c>
      <c r="K14" s="12">
        <f>VLOOKUP($A14,'Top3 Non-Adjusted RAW'!$C:$J,8,FALSE)</f>
        <v>0.72988446883359004</v>
      </c>
    </row>
    <row r="15" spans="1:11" x14ac:dyDescent="0.2">
      <c r="A15">
        <v>40</v>
      </c>
      <c r="B15" s="17" t="s">
        <v>21</v>
      </c>
      <c r="C15" s="17"/>
      <c r="D15" s="15" t="s">
        <v>80</v>
      </c>
      <c r="E15" s="11" t="s">
        <v>55</v>
      </c>
      <c r="F15" s="12"/>
      <c r="G15" s="12"/>
      <c r="H15" s="12"/>
      <c r="I15" s="12"/>
      <c r="J15" s="12"/>
      <c r="K15" s="12"/>
    </row>
    <row r="16" spans="1:11" x14ac:dyDescent="0.2">
      <c r="A16">
        <v>3</v>
      </c>
      <c r="B16" s="17" t="s">
        <v>22</v>
      </c>
      <c r="C16" s="17"/>
      <c r="D16" s="15" t="s">
        <v>80</v>
      </c>
      <c r="E16" s="11" t="s">
        <v>55</v>
      </c>
      <c r="F16" s="12">
        <f>VLOOKUP($A16,'Top3 Non-Adjusted RAW'!$C:$J,3,FALSE)</f>
        <v>0.82692418974469295</v>
      </c>
      <c r="G16" s="12">
        <f>VLOOKUP($A16,'Top3 Non-Adjusted RAW'!$C:$J,4,FALSE)</f>
        <v>0.83593714794736895</v>
      </c>
      <c r="H16" s="12">
        <f>VLOOKUP($A16,'Top3 Non-Adjusted RAW'!$C:$J,5,FALSE)</f>
        <v>0.80445182741895704</v>
      </c>
      <c r="I16" s="12">
        <f>VLOOKUP($A16,'Top3 Non-Adjusted RAW'!$C:$J,6,FALSE)</f>
        <v>0.878755883849618</v>
      </c>
      <c r="J16" s="12">
        <f>VLOOKUP($A16,'Top3 Non-Adjusted RAW'!$C:$J,7,FALSE)</f>
        <v>0.85712071101653398</v>
      </c>
      <c r="K16" s="12">
        <f>VLOOKUP($A16,'Top3 Non-Adjusted RAW'!$C:$J,8,FALSE)</f>
        <v>0.494510795381921</v>
      </c>
    </row>
    <row r="17" spans="1:11" x14ac:dyDescent="0.2">
      <c r="A17">
        <v>7</v>
      </c>
      <c r="B17" s="17" t="s">
        <v>23</v>
      </c>
      <c r="C17" s="17"/>
      <c r="D17" s="15" t="s">
        <v>80</v>
      </c>
      <c r="E17" s="11" t="s">
        <v>55</v>
      </c>
      <c r="F17" s="12">
        <f>VLOOKUP($A17,'Top3 Non-Adjusted RAW'!$C:$J,3,FALSE)</f>
        <v>0.79167110122560702</v>
      </c>
      <c r="G17" s="12">
        <f>VLOOKUP($A17,'Top3 Non-Adjusted RAW'!$C:$J,4,FALSE)</f>
        <v>0.84678252301673995</v>
      </c>
      <c r="H17" s="12">
        <f>VLOOKUP($A17,'Top3 Non-Adjusted RAW'!$C:$J,5,FALSE)</f>
        <v>0.80863811682596998</v>
      </c>
      <c r="I17" s="12">
        <f>VLOOKUP($A17,'Top3 Non-Adjusted RAW'!$C:$J,6,FALSE)</f>
        <v>0.79951002274624805</v>
      </c>
      <c r="J17" s="12">
        <f>VLOOKUP($A17,'Top3 Non-Adjusted RAW'!$C:$J,7,FALSE)</f>
        <v>0.77032983192960303</v>
      </c>
      <c r="K17" s="12">
        <f>VLOOKUP($A17,'Top3 Non-Adjusted RAW'!$C:$J,8,FALSE)</f>
        <v>0.53701559403857402</v>
      </c>
    </row>
    <row r="18" spans="1:11" x14ac:dyDescent="0.2">
      <c r="A18">
        <v>15</v>
      </c>
      <c r="B18" s="17" t="s">
        <v>24</v>
      </c>
      <c r="C18" s="17"/>
      <c r="D18" s="15" t="s">
        <v>80</v>
      </c>
      <c r="E18" s="11" t="s">
        <v>55</v>
      </c>
      <c r="F18" s="12">
        <f>VLOOKUP($A18,'Top3 Non-Adjusted RAW'!$C:$J,3,FALSE)</f>
        <v>0.80855044185112102</v>
      </c>
      <c r="G18" s="12">
        <f>VLOOKUP($A18,'Top3 Non-Adjusted RAW'!$C:$J,4,FALSE)</f>
        <v>0.85365914279599497</v>
      </c>
      <c r="H18" s="12">
        <f>VLOOKUP($A18,'Top3 Non-Adjusted RAW'!$C:$J,5,FALSE)</f>
        <v>0.79905871884980095</v>
      </c>
      <c r="I18" s="12">
        <f>VLOOKUP($A18,'Top3 Non-Adjusted RAW'!$C:$J,6,FALSE)</f>
        <v>0.83920532367535405</v>
      </c>
      <c r="J18" s="12">
        <f>VLOOKUP($A18,'Top3 Non-Adjusted RAW'!$C:$J,7,FALSE)</f>
        <v>0.85293780060009905</v>
      </c>
      <c r="K18" s="12">
        <f>VLOOKUP($A18,'Top3 Non-Adjusted RAW'!$C:$J,8,FALSE)</f>
        <v>0.356736277172089</v>
      </c>
    </row>
    <row r="19" spans="1:11" x14ac:dyDescent="0.2">
      <c r="A19">
        <v>29</v>
      </c>
      <c r="B19" s="18" t="s">
        <v>25</v>
      </c>
      <c r="C19" s="16"/>
      <c r="D19" s="15" t="s">
        <v>80</v>
      </c>
      <c r="E19" s="11" t="s">
        <v>55</v>
      </c>
      <c r="F19" s="12">
        <f>VLOOKUP($A19,'Top3 Non-Adjusted RAW'!$C:$J,3,FALSE)</f>
        <v>0.86689362940313797</v>
      </c>
      <c r="G19" s="12">
        <f>VLOOKUP($A19,'Top3 Non-Adjusted RAW'!$C:$J,4,FALSE)</f>
        <v>0.89220750968714602</v>
      </c>
      <c r="H19" s="12">
        <f>VLOOKUP($A19,'Top3 Non-Adjusted RAW'!$C:$J,5,FALSE)</f>
        <v>0.83620721256515895</v>
      </c>
      <c r="I19" s="12">
        <f>VLOOKUP($A19,'Top3 Non-Adjusted RAW'!$C:$J,6,FALSE)</f>
        <v>0.90842204025379603</v>
      </c>
      <c r="J19" s="12">
        <f>VLOOKUP($A19,'Top3 Non-Adjusted RAW'!$C:$J,7,FALSE)</f>
        <v>0.86046229489872605</v>
      </c>
      <c r="K19" s="12">
        <f>VLOOKUP($A19,'Top3 Non-Adjusted RAW'!$C:$J,8,FALSE)</f>
        <v>0.65525621126422195</v>
      </c>
    </row>
    <row r="20" spans="1:11" x14ac:dyDescent="0.2">
      <c r="A20">
        <v>21</v>
      </c>
      <c r="B20" s="16" t="s">
        <v>26</v>
      </c>
      <c r="C20" s="16"/>
      <c r="D20" s="15" t="s">
        <v>80</v>
      </c>
      <c r="E20" s="11" t="s">
        <v>55</v>
      </c>
      <c r="F20" s="12">
        <f>VLOOKUP($A20,'Top3 Non-Adjusted RAW'!$C:$J,3,FALSE)</f>
        <v>0.86572195919109496</v>
      </c>
      <c r="G20" s="12">
        <f>VLOOKUP($A20,'Top3 Non-Adjusted RAW'!$C:$J,4,FALSE)</f>
        <v>0.88918415559598096</v>
      </c>
      <c r="H20" s="12">
        <f>VLOOKUP($A20,'Top3 Non-Adjusted RAW'!$C:$J,5,FALSE)</f>
        <v>0.84382889718675302</v>
      </c>
      <c r="I20" s="12">
        <f>VLOOKUP($A20,'Top3 Non-Adjusted RAW'!$C:$J,6,FALSE)</f>
        <v>0.87935182004502899</v>
      </c>
      <c r="J20" s="12">
        <f>VLOOKUP($A20,'Top3 Non-Adjusted RAW'!$C:$J,7,FALSE)</f>
        <v>0.86666466166616296</v>
      </c>
      <c r="K20" s="12">
        <f>VLOOKUP($A20,'Top3 Non-Adjusted RAW'!$C:$J,8,FALSE)</f>
        <v>0.437955504985091</v>
      </c>
    </row>
    <row r="21" spans="1:11" hidden="1" x14ac:dyDescent="0.2">
      <c r="A21">
        <v>54</v>
      </c>
      <c r="B21" s="16" t="s">
        <v>27</v>
      </c>
      <c r="C21" s="16"/>
      <c r="D21" s="15" t="s">
        <v>80</v>
      </c>
      <c r="E21" s="11" t="s">
        <v>55</v>
      </c>
      <c r="F21" s="12" t="e">
        <f>VLOOKUP($A21,'Top3 Non-Adjusted RAW'!$C:$J,3,FALSE)</f>
        <v>#N/A</v>
      </c>
      <c r="G21" s="12" t="e">
        <f>VLOOKUP($A21,'Top3 Non-Adjusted RAW'!$C:$J,4,FALSE)</f>
        <v>#N/A</v>
      </c>
      <c r="H21" s="12" t="e">
        <f>VLOOKUP($A21,'Top3 Non-Adjusted RAW'!$C:$J,5,FALSE)</f>
        <v>#N/A</v>
      </c>
      <c r="I21" s="12" t="e">
        <f>VLOOKUP($A21,'Top3 Non-Adjusted RAW'!$C:$J,6,FALSE)</f>
        <v>#N/A</v>
      </c>
      <c r="J21" s="12" t="e">
        <f>VLOOKUP($A21,'Top3 Non-Adjusted RAW'!$C:$J,7,FALSE)</f>
        <v>#N/A</v>
      </c>
      <c r="K21" s="12" t="e">
        <f>VLOOKUP($A21,'Top3 Non-Adjusted RAW'!$C:$J,8,FALSE)</f>
        <v>#N/A</v>
      </c>
    </row>
    <row r="22" spans="1:11" x14ac:dyDescent="0.2">
      <c r="A22">
        <v>24</v>
      </c>
      <c r="B22" s="17" t="s">
        <v>28</v>
      </c>
      <c r="C22" s="17"/>
      <c r="D22" s="15" t="s">
        <v>80</v>
      </c>
      <c r="E22" s="11" t="s">
        <v>55</v>
      </c>
      <c r="F22" s="12">
        <f>VLOOKUP($A22,'Top3 Non-Adjusted RAW'!$C:$J,3,FALSE)</f>
        <v>0.87008633030612603</v>
      </c>
      <c r="G22" s="12">
        <f>VLOOKUP($A22,'Top3 Non-Adjusted RAW'!$C:$J,4,FALSE)</f>
        <v>0.87520270197867001</v>
      </c>
      <c r="H22" s="12">
        <f>VLOOKUP($A22,'Top3 Non-Adjusted RAW'!$C:$J,5,FALSE)</f>
        <v>0.84033945580941105</v>
      </c>
      <c r="I22" s="12">
        <f>VLOOKUP($A22,'Top3 Non-Adjusted RAW'!$C:$J,6,FALSE)</f>
        <v>0.87036126607934905</v>
      </c>
      <c r="J22" s="12">
        <f>VLOOKUP($A22,'Top3 Non-Adjusted RAW'!$C:$J,7,FALSE)</f>
        <v>0.88642663848771597</v>
      </c>
      <c r="K22" s="12">
        <f>VLOOKUP($A22,'Top3 Non-Adjusted RAW'!$C:$J,8,FALSE)</f>
        <v>0.72131042353985098</v>
      </c>
    </row>
    <row r="23" spans="1:11" x14ac:dyDescent="0.2">
      <c r="A23">
        <v>23</v>
      </c>
      <c r="B23" s="17" t="s">
        <v>29</v>
      </c>
      <c r="C23" s="17"/>
      <c r="D23" s="15" t="s">
        <v>80</v>
      </c>
      <c r="E23" s="11" t="s">
        <v>55</v>
      </c>
      <c r="F23" s="12">
        <f>VLOOKUP($A23,'Top3 Non-Adjusted RAW'!$C:$J,3,FALSE)</f>
        <v>0.79655575965763503</v>
      </c>
      <c r="G23" s="12">
        <f>VLOOKUP($A23,'Top3 Non-Adjusted RAW'!$C:$J,4,FALSE)</f>
        <v>0.83373554696757801</v>
      </c>
      <c r="H23" s="12">
        <f>VLOOKUP($A23,'Top3 Non-Adjusted RAW'!$C:$J,5,FALSE)</f>
        <v>0.774662028530548</v>
      </c>
      <c r="I23" s="12">
        <f>VLOOKUP($A23,'Top3 Non-Adjusted RAW'!$C:$J,6,FALSE)</f>
        <v>0.82838676119789101</v>
      </c>
      <c r="J23" s="12">
        <f>VLOOKUP($A23,'Top3 Non-Adjusted RAW'!$C:$J,7,FALSE)</f>
        <v>0.79127600657054398</v>
      </c>
      <c r="K23" s="12">
        <f>VLOOKUP($A23,'Top3 Non-Adjusted RAW'!$C:$J,8,FALSE)</f>
        <v>0.617621539028124</v>
      </c>
    </row>
    <row r="24" spans="1:11" x14ac:dyDescent="0.2">
      <c r="A24">
        <v>20</v>
      </c>
      <c r="B24" s="17" t="s">
        <v>30</v>
      </c>
      <c r="C24" s="17"/>
      <c r="D24" s="15" t="s">
        <v>80</v>
      </c>
      <c r="E24" s="11" t="s">
        <v>55</v>
      </c>
      <c r="F24" s="12">
        <f>VLOOKUP($A24,'Top3 Non-Adjusted RAW'!$C:$J,3,FALSE)</f>
        <v>0.792583410040548</v>
      </c>
      <c r="G24" s="12">
        <f>VLOOKUP($A24,'Top3 Non-Adjusted RAW'!$C:$J,4,FALSE)</f>
        <v>0.83104909385758496</v>
      </c>
      <c r="H24" s="12">
        <f>VLOOKUP($A24,'Top3 Non-Adjusted RAW'!$C:$J,5,FALSE)</f>
        <v>0.80353288896364095</v>
      </c>
      <c r="I24" s="12">
        <f>VLOOKUP($A24,'Top3 Non-Adjusted RAW'!$C:$J,6,FALSE)</f>
        <v>0.81306017915774198</v>
      </c>
      <c r="J24" s="12">
        <f>VLOOKUP($A24,'Top3 Non-Adjusted RAW'!$C:$J,7,FALSE)</f>
        <v>0.80947110864712901</v>
      </c>
      <c r="K24" s="12">
        <f>VLOOKUP($A24,'Top3 Non-Adjusted RAW'!$C:$J,8,FALSE)</f>
        <v>0.59155875804240099</v>
      </c>
    </row>
    <row r="25" spans="1:11" x14ac:dyDescent="0.2">
      <c r="A25">
        <v>41</v>
      </c>
      <c r="B25" s="17" t="s">
        <v>31</v>
      </c>
      <c r="C25" s="17"/>
      <c r="D25" s="15" t="s">
        <v>80</v>
      </c>
      <c r="E25" s="11" t="s">
        <v>55</v>
      </c>
      <c r="F25" s="12">
        <f>VLOOKUP($A25,'Top3 Non-Adjusted RAW'!$C:$J,3,FALSE)</f>
        <v>0.795705896686138</v>
      </c>
      <c r="G25" s="12">
        <f>VLOOKUP($A25,'Top3 Non-Adjusted RAW'!$C:$J,4,FALSE)</f>
        <v>0.85524518102708103</v>
      </c>
      <c r="H25" s="12">
        <f>VLOOKUP($A25,'Top3 Non-Adjusted RAW'!$C:$J,5,FALSE)</f>
        <v>0.77066644375798399</v>
      </c>
      <c r="I25" s="12">
        <f>VLOOKUP($A25,'Top3 Non-Adjusted RAW'!$C:$J,6,FALSE)</f>
        <v>0.81734811095777404</v>
      </c>
      <c r="J25" s="12">
        <f>VLOOKUP($A25,'Top3 Non-Adjusted RAW'!$C:$J,7,FALSE)</f>
        <v>0.83937647540444105</v>
      </c>
      <c r="K25" s="12">
        <f>VLOOKUP($A25,'Top3 Non-Adjusted RAW'!$C:$J,8,FALSE)</f>
        <v>0.60379055002455995</v>
      </c>
    </row>
    <row r="26" spans="1:11" x14ac:dyDescent="0.2">
      <c r="A26">
        <v>65</v>
      </c>
      <c r="B26" s="17" t="s">
        <v>32</v>
      </c>
      <c r="C26" s="17"/>
      <c r="D26" s="15" t="s">
        <v>80</v>
      </c>
      <c r="E26" s="11" t="s">
        <v>55</v>
      </c>
      <c r="F26" s="12">
        <f>VLOOKUP($A26,'Top3 Non-Adjusted RAW'!$C:$J,3,FALSE)</f>
        <v>0.84212871086124497</v>
      </c>
      <c r="G26" s="12">
        <f>VLOOKUP($A26,'Top3 Non-Adjusted RAW'!$C:$J,4,FALSE)</f>
        <v>0.92624064107474502</v>
      </c>
      <c r="H26" s="12">
        <f>VLOOKUP($A26,'Top3 Non-Adjusted RAW'!$C:$J,5,FALSE)</f>
        <v>0.81805528756531698</v>
      </c>
      <c r="I26" s="12">
        <f>VLOOKUP($A26,'Top3 Non-Adjusted RAW'!$C:$J,6,FALSE)</f>
        <v>0.88411448368203205</v>
      </c>
      <c r="J26" s="12">
        <f>VLOOKUP($A26,'Top3 Non-Adjusted RAW'!$C:$J,7,FALSE)</f>
        <v>0.85959409422368604</v>
      </c>
      <c r="K26" s="12">
        <f>VLOOKUP($A26,'Top3 Non-Adjusted RAW'!$C:$J,8,FALSE)</f>
        <v>0.59253117282455803</v>
      </c>
    </row>
    <row r="27" spans="1:11" x14ac:dyDescent="0.2">
      <c r="A27">
        <v>22</v>
      </c>
      <c r="B27" s="17" t="s">
        <v>33</v>
      </c>
      <c r="C27" s="17"/>
      <c r="D27" s="15" t="s">
        <v>80</v>
      </c>
      <c r="E27" s="11" t="s">
        <v>55</v>
      </c>
      <c r="F27" s="12">
        <f>VLOOKUP($A27,'Top3 Non-Adjusted RAW'!$C:$J,3,FALSE)</f>
        <v>0.704287183100481</v>
      </c>
      <c r="G27" s="12">
        <f>VLOOKUP($A27,'Top3 Non-Adjusted RAW'!$C:$J,4,FALSE)</f>
        <v>0.82613550866979801</v>
      </c>
      <c r="H27" s="12">
        <f>VLOOKUP($A27,'Top3 Non-Adjusted RAW'!$C:$J,5,FALSE)</f>
        <v>0.70682119110372499</v>
      </c>
      <c r="I27" s="12">
        <f>VLOOKUP($A27,'Top3 Non-Adjusted RAW'!$C:$J,6,FALSE)</f>
        <v>0.73240402628810097</v>
      </c>
      <c r="J27" s="12">
        <f>VLOOKUP($A27,'Top3 Non-Adjusted RAW'!$C:$J,7,FALSE)</f>
        <v>0.75509985307373595</v>
      </c>
      <c r="K27" s="12">
        <f>VLOOKUP($A27,'Top3 Non-Adjusted RAW'!$C:$J,8,FALSE)</f>
        <v>0.51411220898625398</v>
      </c>
    </row>
    <row r="28" spans="1:11" x14ac:dyDescent="0.2">
      <c r="A28">
        <v>56</v>
      </c>
      <c r="B28" s="18" t="s">
        <v>34</v>
      </c>
      <c r="C28" s="16"/>
      <c r="D28" s="15" t="s">
        <v>80</v>
      </c>
      <c r="E28" s="11" t="s">
        <v>55</v>
      </c>
      <c r="F28" s="12">
        <f>VLOOKUP($A28,'Top3 Non-Adjusted RAW'!$C:$J,3,FALSE)</f>
        <v>0.76296056679526603</v>
      </c>
      <c r="G28" s="12">
        <f>VLOOKUP($A28,'Top3 Non-Adjusted RAW'!$C:$J,4,FALSE)</f>
        <v>0.86739861895895798</v>
      </c>
      <c r="H28" s="12">
        <f>VLOOKUP($A28,'Top3 Non-Adjusted RAW'!$C:$J,5,FALSE)</f>
        <v>0.76663984001275398</v>
      </c>
      <c r="I28" s="12">
        <f>VLOOKUP($A28,'Top3 Non-Adjusted RAW'!$C:$J,6,FALSE)</f>
        <v>0.81838559365383001</v>
      </c>
      <c r="J28" s="12">
        <f>VLOOKUP($A28,'Top3 Non-Adjusted RAW'!$C:$J,7,FALSE)</f>
        <v>0.74139326208737</v>
      </c>
      <c r="K28" s="12">
        <f>VLOOKUP($A28,'Top3 Non-Adjusted RAW'!$C:$J,8,FALSE)</f>
        <v>0.54595718903430701</v>
      </c>
    </row>
    <row r="29" spans="1:11" x14ac:dyDescent="0.2">
      <c r="A29">
        <v>35</v>
      </c>
      <c r="B29" s="16" t="s">
        <v>35</v>
      </c>
      <c r="C29" s="16"/>
      <c r="D29" s="15" t="s">
        <v>80</v>
      </c>
      <c r="E29" s="11" t="s">
        <v>55</v>
      </c>
      <c r="F29" s="12">
        <f>VLOOKUP($A29,'Top3 Non-Adjusted RAW'!$C:$J,3,FALSE)</f>
        <v>0.81710334356088499</v>
      </c>
      <c r="G29" s="12">
        <f>VLOOKUP($A29,'Top3 Non-Adjusted RAW'!$C:$J,4,FALSE)</f>
        <v>0.86164836389270705</v>
      </c>
      <c r="H29" s="12">
        <f>VLOOKUP($A29,'Top3 Non-Adjusted RAW'!$C:$J,5,FALSE)</f>
        <v>0.77096326271185101</v>
      </c>
      <c r="I29" s="12">
        <f>VLOOKUP($A29,'Top3 Non-Adjusted RAW'!$C:$J,6,FALSE)</f>
        <v>0.87081740845623901</v>
      </c>
      <c r="J29" s="12">
        <f>VLOOKUP($A29,'Top3 Non-Adjusted RAW'!$C:$J,7,FALSE)</f>
        <v>0.82578266042595905</v>
      </c>
      <c r="K29" s="12">
        <f>VLOOKUP($A29,'Top3 Non-Adjusted RAW'!$C:$J,8,FALSE)</f>
        <v>0.67498352447597298</v>
      </c>
    </row>
    <row r="30" spans="1:11" x14ac:dyDescent="0.2">
      <c r="A30">
        <v>57</v>
      </c>
      <c r="B30" s="16" t="s">
        <v>36</v>
      </c>
      <c r="C30" s="16"/>
      <c r="D30" s="15" t="s">
        <v>80</v>
      </c>
      <c r="E30" s="11" t="s">
        <v>55</v>
      </c>
      <c r="F30" s="12">
        <f>VLOOKUP($A30,'Top3 Non-Adjusted RAW'!$C:$J,3,FALSE)</f>
        <v>0.80304481101152003</v>
      </c>
      <c r="G30" s="12">
        <f>VLOOKUP($A30,'Top3 Non-Adjusted RAW'!$C:$J,4,FALSE)</f>
        <v>0.86538007941926898</v>
      </c>
      <c r="H30" s="12">
        <f>VLOOKUP($A30,'Top3 Non-Adjusted RAW'!$C:$J,5,FALSE)</f>
        <v>0.76902592143943704</v>
      </c>
      <c r="I30" s="12">
        <f>VLOOKUP($A30,'Top3 Non-Adjusted RAW'!$C:$J,6,FALSE)</f>
        <v>0.83151455520006901</v>
      </c>
      <c r="J30" s="12">
        <f>VLOOKUP($A30,'Top3 Non-Adjusted RAW'!$C:$J,7,FALSE)</f>
        <v>0.77977691545135597</v>
      </c>
      <c r="K30" s="12">
        <f>VLOOKUP($A30,'Top3 Non-Adjusted RAW'!$C:$J,8,FALSE)</f>
        <v>0.53028053845901602</v>
      </c>
    </row>
    <row r="31" spans="1:11" x14ac:dyDescent="0.2">
      <c r="A31">
        <v>67</v>
      </c>
      <c r="B31" s="16" t="s">
        <v>37</v>
      </c>
      <c r="C31" s="16"/>
      <c r="D31" s="15" t="s">
        <v>80</v>
      </c>
      <c r="E31" s="11" t="s">
        <v>55</v>
      </c>
      <c r="F31" s="12">
        <f>VLOOKUP($A31,'Top3 Non-Adjusted RAW'!$C:$J,3,FALSE)</f>
        <v>0.89064378833675995</v>
      </c>
      <c r="G31" s="12">
        <f>VLOOKUP($A31,'Top3 Non-Adjusted RAW'!$C:$J,4,FALSE)</f>
        <v>0.89899004252880499</v>
      </c>
      <c r="H31" s="12">
        <f>VLOOKUP($A31,'Top3 Non-Adjusted RAW'!$C:$J,5,FALSE)</f>
        <v>0.85927783343388997</v>
      </c>
      <c r="I31" s="12">
        <f>VLOOKUP($A31,'Top3 Non-Adjusted RAW'!$C:$J,6,FALSE)</f>
        <v>0.90829706794521603</v>
      </c>
      <c r="J31" s="12">
        <f>VLOOKUP($A31,'Top3 Non-Adjusted RAW'!$C:$J,7,FALSE)</f>
        <v>0.91815886336440899</v>
      </c>
      <c r="K31" s="12">
        <f>VLOOKUP($A31,'Top3 Non-Adjusted RAW'!$C:$J,8,FALSE)</f>
        <v>0.624486178135641</v>
      </c>
    </row>
    <row r="32" spans="1:11" x14ac:dyDescent="0.2">
      <c r="A32">
        <v>39</v>
      </c>
      <c r="B32" s="16" t="s">
        <v>38</v>
      </c>
      <c r="C32" s="16"/>
      <c r="D32" s="15" t="s">
        <v>80</v>
      </c>
      <c r="E32" s="11" t="s">
        <v>55</v>
      </c>
      <c r="F32" s="12">
        <f>VLOOKUP($A32,'Top3 Non-Adjusted RAW'!$C:$J,3,FALSE)</f>
        <v>0.800915220916949</v>
      </c>
      <c r="G32" s="12">
        <f>VLOOKUP($A32,'Top3 Non-Adjusted RAW'!$C:$J,4,FALSE)</f>
        <v>0.87550991220264296</v>
      </c>
      <c r="H32" s="12">
        <f>VLOOKUP($A32,'Top3 Non-Adjusted RAW'!$C:$J,5,FALSE)</f>
        <v>0.83483246649239395</v>
      </c>
      <c r="I32" s="12">
        <f>VLOOKUP($A32,'Top3 Non-Adjusted RAW'!$C:$J,6,FALSE)</f>
        <v>0.82231762268681197</v>
      </c>
      <c r="J32" s="12">
        <f>VLOOKUP($A32,'Top3 Non-Adjusted RAW'!$C:$J,7,FALSE)</f>
        <v>0.783389953889297</v>
      </c>
      <c r="K32" s="12">
        <f>VLOOKUP($A32,'Top3 Non-Adjusted RAW'!$C:$J,8,FALSE)</f>
        <v>0.58580489267755997</v>
      </c>
    </row>
    <row r="33" spans="1:11" x14ac:dyDescent="0.2">
      <c r="A33">
        <v>4</v>
      </c>
      <c r="B33" s="19" t="s">
        <v>39</v>
      </c>
      <c r="C33" s="20"/>
      <c r="D33" s="15" t="s">
        <v>80</v>
      </c>
      <c r="E33" s="11" t="s">
        <v>55</v>
      </c>
      <c r="F33" s="12">
        <f>VLOOKUP($A33,'Top3 Non-Adjusted RAW'!$C:$J,3,FALSE)</f>
        <v>0.78907159761159396</v>
      </c>
      <c r="G33" s="12">
        <f>VLOOKUP($A33,'Top3 Non-Adjusted RAW'!$C:$J,4,FALSE)</f>
        <v>0.85988059292786301</v>
      </c>
      <c r="H33" s="12">
        <f>VLOOKUP($A33,'Top3 Non-Adjusted RAW'!$C:$J,5,FALSE)</f>
        <v>0.68566947416660895</v>
      </c>
      <c r="I33" s="12">
        <f>VLOOKUP($A33,'Top3 Non-Adjusted RAW'!$C:$J,6,FALSE)</f>
        <v>0.855038734468618</v>
      </c>
      <c r="J33" s="12">
        <f>VLOOKUP($A33,'Top3 Non-Adjusted RAW'!$C:$J,7,FALSE)</f>
        <v>0.79318068232671401</v>
      </c>
      <c r="K33" s="12">
        <f>VLOOKUP($A33,'Top3 Non-Adjusted RAW'!$C:$J,8,FALSE)</f>
        <v>0.49921889518282198</v>
      </c>
    </row>
    <row r="34" spans="1:11" x14ac:dyDescent="0.2">
      <c r="A34">
        <v>63</v>
      </c>
      <c r="B34" s="16" t="s">
        <v>40</v>
      </c>
      <c r="C34" s="16"/>
      <c r="D34" s="15" t="s">
        <v>80</v>
      </c>
      <c r="E34" s="11" t="s">
        <v>55</v>
      </c>
      <c r="F34" s="12">
        <f>VLOOKUP($A34,'Top3 Non-Adjusted RAW'!$C:$J,3,FALSE)</f>
        <v>0.64332828423755295</v>
      </c>
      <c r="G34" s="12">
        <f>VLOOKUP($A34,'Top3 Non-Adjusted RAW'!$C:$J,4,FALSE)</f>
        <v>0.85046061300740206</v>
      </c>
      <c r="H34" s="12">
        <f>VLOOKUP($A34,'Top3 Non-Adjusted RAW'!$C:$J,5,FALSE)</f>
        <v>0.77809068943348902</v>
      </c>
      <c r="I34" s="12">
        <f>VLOOKUP($A34,'Top3 Non-Adjusted RAW'!$C:$J,6,FALSE)</f>
        <v>0.59117113354518902</v>
      </c>
      <c r="J34" s="12">
        <f>VLOOKUP($A34,'Top3 Non-Adjusted RAW'!$C:$J,7,FALSE)</f>
        <v>0.73956940194347498</v>
      </c>
      <c r="K34" s="12">
        <f>VLOOKUP($A34,'Top3 Non-Adjusted RAW'!$C:$J,8,FALSE)</f>
        <v>0.44981063232004498</v>
      </c>
    </row>
    <row r="35" spans="1:11" x14ac:dyDescent="0.2">
      <c r="A35">
        <v>27</v>
      </c>
      <c r="B35" s="16" t="s">
        <v>41</v>
      </c>
      <c r="C35" s="16"/>
      <c r="D35" s="15" t="s">
        <v>80</v>
      </c>
      <c r="E35" s="11" t="s">
        <v>55</v>
      </c>
      <c r="F35" s="12">
        <f>VLOOKUP($A35,'Top3 Non-Adjusted RAW'!$C:$J,3,FALSE)</f>
        <v>0.566872999118198</v>
      </c>
      <c r="G35" s="12">
        <f>VLOOKUP($A35,'Top3 Non-Adjusted RAW'!$C:$J,4,FALSE)</f>
        <v>0.74873534811879305</v>
      </c>
      <c r="H35" s="12">
        <f>VLOOKUP($A35,'Top3 Non-Adjusted RAW'!$C:$J,5,FALSE)</f>
        <v>0.53524638971363503</v>
      </c>
      <c r="I35" s="12">
        <f>VLOOKUP($A35,'Top3 Non-Adjusted RAW'!$C:$J,6,FALSE)</f>
        <v>0.61094194366100096</v>
      </c>
      <c r="J35" s="12">
        <f>VLOOKUP($A35,'Top3 Non-Adjusted RAW'!$C:$J,7,FALSE)</f>
        <v>0.52600304789854302</v>
      </c>
      <c r="K35" s="12">
        <f>VLOOKUP($A35,'Top3 Non-Adjusted RAW'!$C:$J,8,FALSE)</f>
        <v>0.47467087127702301</v>
      </c>
    </row>
    <row r="36" spans="1:11" x14ac:dyDescent="0.2">
      <c r="A36">
        <v>26</v>
      </c>
      <c r="B36" s="16" t="s">
        <v>42</v>
      </c>
      <c r="C36" s="16"/>
      <c r="D36" s="15" t="s">
        <v>80</v>
      </c>
      <c r="E36" s="11" t="s">
        <v>55</v>
      </c>
      <c r="F36" s="12">
        <f>VLOOKUP($A36,'Top3 Non-Adjusted RAW'!$C:$J,3,FALSE)</f>
        <v>0.57633885871976298</v>
      </c>
      <c r="G36" s="12">
        <f>VLOOKUP($A36,'Top3 Non-Adjusted RAW'!$C:$J,4,FALSE)</f>
        <v>0.75908399104635105</v>
      </c>
      <c r="H36" s="12">
        <f>VLOOKUP($A36,'Top3 Non-Adjusted RAW'!$C:$J,5,FALSE)</f>
        <v>0.59726509389207905</v>
      </c>
      <c r="I36" s="12">
        <f>VLOOKUP($A36,'Top3 Non-Adjusted RAW'!$C:$J,6,FALSE)</f>
        <v>0.65744382549851699</v>
      </c>
      <c r="J36" s="12">
        <f>VLOOKUP($A36,'Top3 Non-Adjusted RAW'!$C:$J,7,FALSE)</f>
        <v>0.65273137192199004</v>
      </c>
      <c r="K36" s="12">
        <f>VLOOKUP($A36,'Top3 Non-Adjusted RAW'!$C:$J,8,FALSE)</f>
        <v>0.39524228031416397</v>
      </c>
    </row>
    <row r="37" spans="1:11" x14ac:dyDescent="0.2">
      <c r="A37">
        <v>18</v>
      </c>
      <c r="B37" s="16" t="s">
        <v>43</v>
      </c>
      <c r="C37" s="16"/>
      <c r="D37" s="15" t="s">
        <v>80</v>
      </c>
      <c r="E37" s="11" t="s">
        <v>55</v>
      </c>
      <c r="F37" s="12">
        <f>VLOOKUP($A37,'Top3 Non-Adjusted RAW'!$C:$J,3,FALSE)</f>
        <v>0.61295907013939499</v>
      </c>
      <c r="G37" s="12">
        <f>VLOOKUP($A37,'Top3 Non-Adjusted RAW'!$C:$J,4,FALSE)</f>
        <v>0.71290460254924404</v>
      </c>
      <c r="H37" s="12">
        <f>VLOOKUP($A37,'Top3 Non-Adjusted RAW'!$C:$J,5,FALSE)</f>
        <v>0.64129836559005904</v>
      </c>
      <c r="I37" s="12">
        <f>VLOOKUP($A37,'Top3 Non-Adjusted RAW'!$C:$J,6,FALSE)</f>
        <v>0.64687681331074598</v>
      </c>
      <c r="J37" s="12">
        <f>VLOOKUP($A37,'Top3 Non-Adjusted RAW'!$C:$J,7,FALSE)</f>
        <v>0.63739469336767296</v>
      </c>
      <c r="K37" s="12">
        <f>VLOOKUP($A37,'Top3 Non-Adjusted RAW'!$C:$J,8,FALSE)</f>
        <v>0.45528908538880702</v>
      </c>
    </row>
    <row r="38" spans="1:11" x14ac:dyDescent="0.2">
      <c r="A38">
        <v>30</v>
      </c>
      <c r="B38" s="16" t="s">
        <v>44</v>
      </c>
      <c r="C38" s="16"/>
      <c r="D38" s="15" t="s">
        <v>80</v>
      </c>
      <c r="E38" s="11" t="s">
        <v>55</v>
      </c>
      <c r="F38" s="12">
        <f>VLOOKUP($A38,'Top3 Non-Adjusted RAW'!$C:$J,3,FALSE)</f>
        <v>0.79161494007825906</v>
      </c>
      <c r="G38" s="12">
        <f>VLOOKUP($A38,'Top3 Non-Adjusted RAW'!$C:$J,4,FALSE)</f>
        <v>0.86991407892734296</v>
      </c>
      <c r="H38" s="12">
        <f>VLOOKUP($A38,'Top3 Non-Adjusted RAW'!$C:$J,5,FALSE)</f>
        <v>0.82424176252248005</v>
      </c>
      <c r="I38" s="12">
        <f>VLOOKUP($A38,'Top3 Non-Adjusted RAW'!$C:$J,6,FALSE)</f>
        <v>0.78535738777485098</v>
      </c>
      <c r="J38" s="12">
        <f>VLOOKUP($A38,'Top3 Non-Adjusted RAW'!$C:$J,7,FALSE)</f>
        <v>0.78939055622985599</v>
      </c>
      <c r="K38" s="12">
        <f>VLOOKUP($A38,'Top3 Non-Adjusted RAW'!$C:$J,8,FALSE)</f>
        <v>0.58652569843486602</v>
      </c>
    </row>
    <row r="39" spans="1:11" x14ac:dyDescent="0.2">
      <c r="A39">
        <v>34</v>
      </c>
      <c r="B39" s="16" t="s">
        <v>45</v>
      </c>
      <c r="C39" s="16"/>
      <c r="D39" s="15" t="s">
        <v>80</v>
      </c>
      <c r="E39" s="11" t="s">
        <v>55</v>
      </c>
      <c r="F39" s="12">
        <f>VLOOKUP($A39,'Top3 Non-Adjusted RAW'!$C:$J,3,FALSE)</f>
        <v>0.66933789490971596</v>
      </c>
      <c r="G39" s="12">
        <f>VLOOKUP($A39,'Top3 Non-Adjusted RAW'!$C:$J,4,FALSE)</f>
        <v>0.827974625090659</v>
      </c>
      <c r="H39" s="12">
        <f>VLOOKUP($A39,'Top3 Non-Adjusted RAW'!$C:$J,5,FALSE)</f>
        <v>0.660795653409332</v>
      </c>
      <c r="I39" s="12">
        <f>VLOOKUP($A39,'Top3 Non-Adjusted RAW'!$C:$J,6,FALSE)</f>
        <v>0.76554781407967498</v>
      </c>
      <c r="J39" s="12">
        <f>VLOOKUP($A39,'Top3 Non-Adjusted RAW'!$C:$J,7,FALSE)</f>
        <v>0.69802094211742005</v>
      </c>
      <c r="K39" s="12">
        <f>VLOOKUP($A39,'Top3 Non-Adjusted RAW'!$C:$J,8,FALSE)</f>
        <v>0.52211841005618997</v>
      </c>
    </row>
    <row r="40" spans="1:11" x14ac:dyDescent="0.2">
      <c r="A40">
        <v>52</v>
      </c>
      <c r="B40" s="16" t="s">
        <v>46</v>
      </c>
      <c r="C40" s="16"/>
      <c r="D40" s="15" t="s">
        <v>80</v>
      </c>
      <c r="E40" s="11" t="s">
        <v>55</v>
      </c>
      <c r="F40" s="12">
        <f>VLOOKUP($A40,'Top3 Non-Adjusted RAW'!$C:$J,3,FALSE)</f>
        <v>0.65647976748096604</v>
      </c>
      <c r="G40" s="12">
        <f>VLOOKUP($A40,'Top3 Non-Adjusted RAW'!$C:$J,4,FALSE)</f>
        <v>0.77124435000826297</v>
      </c>
      <c r="H40" s="12">
        <f>VLOOKUP($A40,'Top3 Non-Adjusted RAW'!$C:$J,5,FALSE)</f>
        <v>0.69168600253752599</v>
      </c>
      <c r="I40" s="12">
        <f>VLOOKUP($A40,'Top3 Non-Adjusted RAW'!$C:$J,6,FALSE)</f>
        <v>0.69289673375220195</v>
      </c>
      <c r="J40" s="12">
        <f>VLOOKUP($A40,'Top3 Non-Adjusted RAW'!$C:$J,7,FALSE)</f>
        <v>0.67008324997865398</v>
      </c>
      <c r="K40" s="12">
        <f>VLOOKUP($A40,'Top3 Non-Adjusted RAW'!$C:$J,8,FALSE)</f>
        <v>0.44116350126709603</v>
      </c>
    </row>
    <row r="41" spans="1:11" x14ac:dyDescent="0.2">
      <c r="A41">
        <v>25</v>
      </c>
      <c r="B41" s="16" t="s">
        <v>47</v>
      </c>
      <c r="C41" s="16"/>
      <c r="D41" s="15" t="s">
        <v>80</v>
      </c>
      <c r="E41" s="11" t="s">
        <v>55</v>
      </c>
      <c r="F41" s="12">
        <f>VLOOKUP($A41,'Top3 Non-Adjusted RAW'!$C:$J,3,FALSE)</f>
        <v>0.69012773585438103</v>
      </c>
      <c r="G41" s="12">
        <f>VLOOKUP($A41,'Top3 Non-Adjusted RAW'!$C:$J,4,FALSE)</f>
        <v>0.81666056271235099</v>
      </c>
      <c r="H41" s="12">
        <f>VLOOKUP($A41,'Top3 Non-Adjusted RAW'!$C:$J,5,FALSE)</f>
        <v>0.70428660857111303</v>
      </c>
      <c r="I41" s="12">
        <f>VLOOKUP($A41,'Top3 Non-Adjusted RAW'!$C:$J,6,FALSE)</f>
        <v>0.67834000873267497</v>
      </c>
      <c r="J41" s="12">
        <f>VLOOKUP($A41,'Top3 Non-Adjusted RAW'!$C:$J,7,FALSE)</f>
        <v>0.63824607599682404</v>
      </c>
      <c r="K41" s="12">
        <f>VLOOKUP($A41,'Top3 Non-Adjusted RAW'!$C:$J,8,FALSE)</f>
        <v>0.51815263896618702</v>
      </c>
    </row>
    <row r="42" spans="1:11" x14ac:dyDescent="0.2">
      <c r="A42">
        <v>45</v>
      </c>
      <c r="B42" s="16" t="s">
        <v>48</v>
      </c>
      <c r="C42" s="16"/>
      <c r="D42" s="15" t="s">
        <v>80</v>
      </c>
      <c r="E42" s="11" t="s">
        <v>55</v>
      </c>
      <c r="F42" s="12">
        <f>VLOOKUP($A42,'Top3 Non-Adjusted RAW'!$C:$J,3,FALSE)</f>
        <v>0.63883057153233302</v>
      </c>
      <c r="G42" s="12">
        <f>VLOOKUP($A42,'Top3 Non-Adjusted RAW'!$C:$J,4,FALSE)</f>
        <v>0.78120948944090696</v>
      </c>
      <c r="H42" s="12">
        <f>VLOOKUP($A42,'Top3 Non-Adjusted RAW'!$C:$J,5,FALSE)</f>
        <v>0.65398328187646204</v>
      </c>
      <c r="I42" s="12">
        <f>VLOOKUP($A42,'Top3 Non-Adjusted RAW'!$C:$J,6,FALSE)</f>
        <v>0.65280714304424903</v>
      </c>
      <c r="J42" s="12">
        <f>VLOOKUP($A42,'Top3 Non-Adjusted RAW'!$C:$J,7,FALSE)</f>
        <v>0.66149405737934797</v>
      </c>
      <c r="K42" s="12">
        <f>VLOOKUP($A42,'Top3 Non-Adjusted RAW'!$C:$J,8,FALSE)</f>
        <v>0.442566616858242</v>
      </c>
    </row>
    <row r="43" spans="1:11" x14ac:dyDescent="0.2">
      <c r="A43">
        <v>48</v>
      </c>
      <c r="B43" s="16" t="s">
        <v>49</v>
      </c>
      <c r="C43" s="16"/>
      <c r="D43" s="15" t="s">
        <v>80</v>
      </c>
      <c r="E43" s="11" t="s">
        <v>55</v>
      </c>
      <c r="F43" s="12">
        <f>VLOOKUP($A43,'Top3 Non-Adjusted RAW'!$C:$J,3,FALSE)</f>
        <v>0.70768647712514099</v>
      </c>
      <c r="G43" s="12">
        <f>VLOOKUP($A43,'Top3 Non-Adjusted RAW'!$C:$J,4,FALSE)</f>
        <v>0.757822356506475</v>
      </c>
      <c r="H43" s="12">
        <f>VLOOKUP($A43,'Top3 Non-Adjusted RAW'!$C:$J,5,FALSE)</f>
        <v>0.69707424782437899</v>
      </c>
      <c r="I43" s="12">
        <f>VLOOKUP($A43,'Top3 Non-Adjusted RAW'!$C:$J,6,FALSE)</f>
        <v>0.74110138431137895</v>
      </c>
      <c r="J43" s="12">
        <f>VLOOKUP($A43,'Top3 Non-Adjusted RAW'!$C:$J,7,FALSE)</f>
        <v>0.70764065365504403</v>
      </c>
      <c r="K43" s="12">
        <f>VLOOKUP($A43,'Top3 Non-Adjusted RAW'!$C:$J,8,FALSE)</f>
        <v>0.524289252611292</v>
      </c>
    </row>
    <row r="44" spans="1:11" x14ac:dyDescent="0.2">
      <c r="A44">
        <v>19</v>
      </c>
      <c r="B44" s="16" t="s">
        <v>50</v>
      </c>
      <c r="C44" s="16"/>
      <c r="D44" s="15" t="s">
        <v>80</v>
      </c>
      <c r="E44" s="11" t="s">
        <v>55</v>
      </c>
      <c r="F44" s="12">
        <f>VLOOKUP($A44,'Top3 Non-Adjusted RAW'!$C:$J,3,FALSE)</f>
        <v>0.71765209232954297</v>
      </c>
      <c r="G44" s="12">
        <f>VLOOKUP($A44,'Top3 Non-Adjusted RAW'!$C:$J,4,FALSE)</f>
        <v>0.80551467330466198</v>
      </c>
      <c r="H44" s="12">
        <f>VLOOKUP($A44,'Top3 Non-Adjusted RAW'!$C:$J,5,FALSE)</f>
        <v>0.75001859151581696</v>
      </c>
      <c r="I44" s="12">
        <f>VLOOKUP($A44,'Top3 Non-Adjusted RAW'!$C:$J,6,FALSE)</f>
        <v>0.716166943802373</v>
      </c>
      <c r="J44" s="12">
        <f>VLOOKUP($A44,'Top3 Non-Adjusted RAW'!$C:$J,7,FALSE)</f>
        <v>0.68849696732061705</v>
      </c>
      <c r="K44" s="12">
        <f>VLOOKUP($A44,'Top3 Non-Adjusted RAW'!$C:$J,8,FALSE)</f>
        <v>0.499095796401342</v>
      </c>
    </row>
    <row r="45" spans="1:11" x14ac:dyDescent="0.2">
      <c r="A45">
        <v>16</v>
      </c>
      <c r="B45" s="16" t="s">
        <v>51</v>
      </c>
      <c r="C45" s="16"/>
      <c r="D45" s="15" t="s">
        <v>80</v>
      </c>
      <c r="E45" s="11" t="s">
        <v>55</v>
      </c>
      <c r="F45" s="12">
        <f>VLOOKUP($A45,'Top3 Non-Adjusted RAW'!$C:$J,3,FALSE)</f>
        <v>0.72084795078623698</v>
      </c>
      <c r="G45" s="12">
        <f>VLOOKUP($A45,'Top3 Non-Adjusted RAW'!$C:$J,4,FALSE)</f>
        <v>0.79264716468413698</v>
      </c>
      <c r="H45" s="12">
        <f>VLOOKUP($A45,'Top3 Non-Adjusted RAW'!$C:$J,5,FALSE)</f>
        <v>0.73423349476214805</v>
      </c>
      <c r="I45" s="12">
        <f>VLOOKUP($A45,'Top3 Non-Adjusted RAW'!$C:$J,6,FALSE)</f>
        <v>0.72526817995455195</v>
      </c>
      <c r="J45" s="12">
        <f>VLOOKUP($A45,'Top3 Non-Adjusted RAW'!$C:$J,7,FALSE)</f>
        <v>0.68915191246143104</v>
      </c>
      <c r="K45" s="12">
        <f>VLOOKUP($A45,'Top3 Non-Adjusted RAW'!$C:$J,8,FALSE)</f>
        <v>0.52246461728466798</v>
      </c>
    </row>
    <row r="46" spans="1:11" x14ac:dyDescent="0.2">
      <c r="A46">
        <v>28</v>
      </c>
      <c r="B46" s="16" t="s">
        <v>52</v>
      </c>
      <c r="C46" s="16"/>
      <c r="D46" s="15" t="s">
        <v>80</v>
      </c>
      <c r="E46" s="11" t="s">
        <v>55</v>
      </c>
      <c r="F46" s="12">
        <f>VLOOKUP($A46,'Top3 Non-Adjusted RAW'!$C:$J,3,FALSE)</f>
        <v>0.637609278259477</v>
      </c>
      <c r="G46" s="12">
        <f>VLOOKUP($A46,'Top3 Non-Adjusted RAW'!$C:$J,4,FALSE)</f>
        <v>0.779789831646995</v>
      </c>
      <c r="H46" s="12">
        <f>VLOOKUP($A46,'Top3 Non-Adjusted RAW'!$C:$J,5,FALSE)</f>
        <v>0.62602102150504502</v>
      </c>
      <c r="I46" s="12">
        <f>VLOOKUP($A46,'Top3 Non-Adjusted RAW'!$C:$J,6,FALSE)</f>
        <v>0.65040879527545903</v>
      </c>
      <c r="J46" s="12">
        <f>VLOOKUP($A46,'Top3 Non-Adjusted RAW'!$C:$J,7,FALSE)</f>
        <v>0.61060781133588704</v>
      </c>
      <c r="K46" s="12">
        <f>VLOOKUP($A46,'Top3 Non-Adjusted RAW'!$C:$J,8,FALSE)</f>
        <v>0.52852420916486398</v>
      </c>
    </row>
    <row r="47" spans="1:11" x14ac:dyDescent="0.2">
      <c r="A47">
        <v>33</v>
      </c>
      <c r="B47" s="16" t="s">
        <v>53</v>
      </c>
      <c r="C47" s="16"/>
      <c r="D47" s="15" t="s">
        <v>80</v>
      </c>
      <c r="E47" s="11" t="s">
        <v>55</v>
      </c>
      <c r="F47" s="12">
        <f>VLOOKUP($A47,'Top3 Non-Adjusted RAW'!$C:$J,3,FALSE)</f>
        <v>0.57150221657047795</v>
      </c>
      <c r="G47" s="12">
        <f>VLOOKUP($A47,'Top3 Non-Adjusted RAW'!$C:$J,4,FALSE)</f>
        <v>0.69978469392175302</v>
      </c>
      <c r="H47" s="12">
        <f>VLOOKUP($A47,'Top3 Non-Adjusted RAW'!$C:$J,5,FALSE)</f>
        <v>0.52328437249474302</v>
      </c>
      <c r="I47" s="12">
        <f>VLOOKUP($A47,'Top3 Non-Adjusted RAW'!$C:$J,6,FALSE)</f>
        <v>0.664955266791877</v>
      </c>
      <c r="J47" s="12">
        <f>VLOOKUP($A47,'Top3 Non-Adjusted RAW'!$C:$J,7,FALSE)</f>
        <v>0.58845102020325502</v>
      </c>
      <c r="K47" s="12">
        <f>VLOOKUP($A47,'Top3 Non-Adjusted RAW'!$C:$J,8,FALSE)</f>
        <v>0.479593681381627</v>
      </c>
    </row>
    <row r="48" spans="1:11" x14ac:dyDescent="0.2">
      <c r="A48">
        <v>32</v>
      </c>
      <c r="B48" s="16" t="s">
        <v>54</v>
      </c>
      <c r="C48" s="16"/>
      <c r="D48" s="15" t="s">
        <v>80</v>
      </c>
      <c r="E48" s="11" t="s">
        <v>55</v>
      </c>
      <c r="F48" s="12">
        <f>VLOOKUP($A48,'Top3 Non-Adjusted RAW'!$C:$J,3,FALSE)</f>
        <v>0.60273605306098499</v>
      </c>
      <c r="G48" s="12">
        <f>VLOOKUP($A48,'Top3 Non-Adjusted RAW'!$C:$J,4,FALSE)</f>
        <v>0.73698156289891503</v>
      </c>
      <c r="H48" s="12">
        <f>VLOOKUP($A48,'Top3 Non-Adjusted RAW'!$C:$J,5,FALSE)</f>
        <v>0.62691991572698802</v>
      </c>
      <c r="I48" s="12">
        <f>VLOOKUP($A48,'Top3 Non-Adjusted RAW'!$C:$J,6,FALSE)</f>
        <v>0.69147256450099404</v>
      </c>
      <c r="J48" s="12">
        <f>VLOOKUP($A48,'Top3 Non-Adjusted RAW'!$C:$J,7,FALSE)</f>
        <v>0.61846215521343295</v>
      </c>
      <c r="K48" s="12">
        <f>VLOOKUP($A48,'Top3 Non-Adjusted RAW'!$C:$J,8,FALSE)</f>
        <v>0.398717888580989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PpdajMDHMmb2z9kh2IJgU5m7QzDVJ2PY40d1IPYZU+NOYmBBAEZ85O2RYgKv/s5Qauk2lOrh08h7n/edHhisxA==" saltValue="dZ8UXmlgD7otedQtEyYhWA==" spinCount="100000" sheet="1" objects="1" scenarios="1" pivotTables="0"/>
  <conditionalFormatting sqref="F44:F48 F3:F42">
    <cfRule type="cellIs" dxfId="6" priority="2" stopIfTrue="1" operator="greaterThan">
      <formula>$F$2</formula>
    </cfRule>
  </conditionalFormatting>
  <conditionalFormatting sqref="F43">
    <cfRule type="cellIs" dxfId="5" priority="1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674C6-E0A6-4820-A0EA-361F7DFED0DC}">
  <dimension ref="A1:J45"/>
  <sheetViews>
    <sheetView workbookViewId="0">
      <selection activeCell="B26" sqref="B26"/>
    </sheetView>
  </sheetViews>
  <sheetFormatPr defaultRowHeight="12.75" x14ac:dyDescent="0.2"/>
  <cols>
    <col min="1" max="1" width="16.140625" bestFit="1" customWidth="1"/>
    <col min="2" max="2" width="23.7109375" bestFit="1" customWidth="1"/>
    <col min="3" max="3" width="12.85546875" bestFit="1" customWidth="1"/>
    <col min="4" max="4" width="16.85546875" bestFit="1" customWidth="1"/>
    <col min="5" max="5" width="15.7109375" bestFit="1" customWidth="1"/>
    <col min="6" max="10" width="12" bestFit="1" customWidth="1"/>
  </cols>
  <sheetData>
    <row r="1" spans="1:10" x14ac:dyDescent="0.2">
      <c r="A1" t="s">
        <v>56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</row>
    <row r="2" spans="1:10" x14ac:dyDescent="0.2">
      <c r="A2" t="s">
        <v>66</v>
      </c>
      <c r="B2" t="s">
        <v>67</v>
      </c>
      <c r="C2">
        <v>45</v>
      </c>
      <c r="D2" t="s">
        <v>66</v>
      </c>
      <c r="E2">
        <v>0.63883057153233302</v>
      </c>
      <c r="F2">
        <v>0.78120948944090696</v>
      </c>
      <c r="G2">
        <v>0.65398328187646204</v>
      </c>
      <c r="H2">
        <v>0.65280714304424903</v>
      </c>
      <c r="I2">
        <v>0.66149405737934797</v>
      </c>
      <c r="J2">
        <v>0.442566616858242</v>
      </c>
    </row>
    <row r="3" spans="1:10" x14ac:dyDescent="0.2">
      <c r="A3" t="s">
        <v>66</v>
      </c>
      <c r="B3" t="s">
        <v>54</v>
      </c>
      <c r="C3">
        <v>32</v>
      </c>
      <c r="D3" t="s">
        <v>66</v>
      </c>
      <c r="E3">
        <v>0.60273605306098499</v>
      </c>
      <c r="F3">
        <v>0.73698156289891503</v>
      </c>
      <c r="G3">
        <v>0.62691991572698802</v>
      </c>
      <c r="H3">
        <v>0.69147256450099404</v>
      </c>
      <c r="I3">
        <v>0.61846215521343295</v>
      </c>
      <c r="J3">
        <v>0.398717888580989</v>
      </c>
    </row>
    <row r="4" spans="1:10" x14ac:dyDescent="0.2">
      <c r="A4" t="s">
        <v>68</v>
      </c>
      <c r="B4" t="s">
        <v>69</v>
      </c>
      <c r="C4">
        <v>1</v>
      </c>
      <c r="D4" t="s">
        <v>69</v>
      </c>
      <c r="E4">
        <v>0.81646471441000901</v>
      </c>
      <c r="F4">
        <v>0.84215219869316804</v>
      </c>
      <c r="G4">
        <v>0.80104322976435105</v>
      </c>
      <c r="H4">
        <v>0.809986822303849</v>
      </c>
      <c r="I4">
        <v>0.82119620767955903</v>
      </c>
      <c r="J4">
        <v>0.57801163454409998</v>
      </c>
    </row>
    <row r="5" spans="1:10" x14ac:dyDescent="0.2">
      <c r="A5" t="s">
        <v>68</v>
      </c>
      <c r="B5" t="s">
        <v>10</v>
      </c>
      <c r="C5">
        <v>5</v>
      </c>
      <c r="D5" t="s">
        <v>10</v>
      </c>
      <c r="E5">
        <v>0.79038768214743604</v>
      </c>
      <c r="F5">
        <v>0.81504485468018395</v>
      </c>
      <c r="G5">
        <v>0.75040193231216101</v>
      </c>
      <c r="H5">
        <v>0.81759400971313501</v>
      </c>
      <c r="I5">
        <v>0.81818991730840795</v>
      </c>
      <c r="J5">
        <v>0.55228100096452204</v>
      </c>
    </row>
    <row r="6" spans="1:10" x14ac:dyDescent="0.2">
      <c r="A6" t="s">
        <v>70</v>
      </c>
      <c r="B6" t="s">
        <v>71</v>
      </c>
      <c r="C6">
        <v>3</v>
      </c>
      <c r="D6" t="s">
        <v>70</v>
      </c>
      <c r="E6">
        <v>0.82692418974469295</v>
      </c>
      <c r="F6">
        <v>0.83593714794736895</v>
      </c>
      <c r="G6">
        <v>0.80445182741895704</v>
      </c>
      <c r="H6">
        <v>0.878755883849618</v>
      </c>
      <c r="I6">
        <v>0.85712071101653398</v>
      </c>
      <c r="J6">
        <v>0.494510795381921</v>
      </c>
    </row>
    <row r="7" spans="1:10" x14ac:dyDescent="0.2">
      <c r="A7" t="s">
        <v>70</v>
      </c>
      <c r="B7" t="s">
        <v>25</v>
      </c>
      <c r="C7">
        <v>29</v>
      </c>
      <c r="D7" t="s">
        <v>70</v>
      </c>
      <c r="E7">
        <v>0.86689362940313797</v>
      </c>
      <c r="F7">
        <v>0.89220750968714602</v>
      </c>
      <c r="G7">
        <v>0.83620721256515895</v>
      </c>
      <c r="H7">
        <v>0.90842204025379603</v>
      </c>
      <c r="I7">
        <v>0.86046229489872605</v>
      </c>
      <c r="J7">
        <v>0.65525621126422195</v>
      </c>
    </row>
    <row r="8" spans="1:10" x14ac:dyDescent="0.2">
      <c r="A8" t="s">
        <v>70</v>
      </c>
      <c r="B8" t="s">
        <v>26</v>
      </c>
      <c r="C8">
        <v>21</v>
      </c>
      <c r="D8" t="s">
        <v>70</v>
      </c>
      <c r="E8">
        <v>0.86572195919109496</v>
      </c>
      <c r="F8">
        <v>0.88918415559598096</v>
      </c>
      <c r="G8">
        <v>0.84382889718675302</v>
      </c>
      <c r="H8">
        <v>0.87935182004502899</v>
      </c>
      <c r="I8">
        <v>0.86666466166616296</v>
      </c>
      <c r="J8">
        <v>0.437955504985091</v>
      </c>
    </row>
    <row r="9" spans="1:10" x14ac:dyDescent="0.2">
      <c r="A9" t="s">
        <v>70</v>
      </c>
      <c r="B9" t="s">
        <v>72</v>
      </c>
      <c r="C9">
        <v>23</v>
      </c>
      <c r="D9" t="s">
        <v>70</v>
      </c>
      <c r="E9">
        <v>0.79655575965763503</v>
      </c>
      <c r="F9">
        <v>0.83373554696757801</v>
      </c>
      <c r="G9">
        <v>0.774662028530548</v>
      </c>
      <c r="H9">
        <v>0.82838676119789101</v>
      </c>
      <c r="I9">
        <v>0.79127600657054398</v>
      </c>
      <c r="J9">
        <v>0.617621539028124</v>
      </c>
    </row>
    <row r="10" spans="1:10" x14ac:dyDescent="0.2">
      <c r="A10" t="s">
        <v>70</v>
      </c>
      <c r="B10" t="s">
        <v>73</v>
      </c>
      <c r="C10">
        <v>24</v>
      </c>
      <c r="D10" t="s">
        <v>70</v>
      </c>
      <c r="E10">
        <v>0.87008633030612603</v>
      </c>
      <c r="F10">
        <v>0.87520270197867001</v>
      </c>
      <c r="G10">
        <v>0.84033945580941105</v>
      </c>
      <c r="H10">
        <v>0.87036126607934905</v>
      </c>
      <c r="I10">
        <v>0.88642663848771597</v>
      </c>
      <c r="J10">
        <v>0.72131042353985098</v>
      </c>
    </row>
    <row r="11" spans="1:10" x14ac:dyDescent="0.2">
      <c r="A11" t="s">
        <v>70</v>
      </c>
      <c r="B11" t="s">
        <v>15</v>
      </c>
      <c r="C11">
        <v>14</v>
      </c>
      <c r="D11" t="s">
        <v>70</v>
      </c>
      <c r="E11">
        <v>0.85754859301533104</v>
      </c>
      <c r="F11">
        <v>0.87746990098023203</v>
      </c>
      <c r="G11">
        <v>0.82517787531433695</v>
      </c>
      <c r="H11">
        <v>0.86623107791125498</v>
      </c>
      <c r="I11">
        <v>0.85646606752077703</v>
      </c>
      <c r="J11">
        <v>0.44599433119132798</v>
      </c>
    </row>
    <row r="12" spans="1:10" x14ac:dyDescent="0.2">
      <c r="A12" t="s">
        <v>70</v>
      </c>
      <c r="B12" t="s">
        <v>74</v>
      </c>
      <c r="C12">
        <v>12</v>
      </c>
      <c r="D12" t="s">
        <v>70</v>
      </c>
      <c r="E12">
        <v>0.80889678839513901</v>
      </c>
      <c r="F12">
        <v>0.85136997127710801</v>
      </c>
      <c r="G12">
        <v>0.74385571226962299</v>
      </c>
      <c r="H12">
        <v>0.84330338173963104</v>
      </c>
      <c r="I12">
        <v>0.815402465522575</v>
      </c>
      <c r="J12">
        <v>0.59612192852268198</v>
      </c>
    </row>
    <row r="13" spans="1:10" x14ac:dyDescent="0.2">
      <c r="A13" t="s">
        <v>70</v>
      </c>
      <c r="B13" t="s">
        <v>36</v>
      </c>
      <c r="C13">
        <v>57</v>
      </c>
      <c r="D13" t="s">
        <v>70</v>
      </c>
      <c r="E13">
        <v>0.80304481101152003</v>
      </c>
      <c r="F13">
        <v>0.86538007941926898</v>
      </c>
      <c r="G13">
        <v>0.76902592143943704</v>
      </c>
      <c r="H13">
        <v>0.83151455520006901</v>
      </c>
      <c r="I13">
        <v>0.77977691545135597</v>
      </c>
      <c r="J13">
        <v>0.53028053845901602</v>
      </c>
    </row>
    <row r="14" spans="1:10" x14ac:dyDescent="0.2">
      <c r="A14" t="s">
        <v>70</v>
      </c>
      <c r="B14" t="s">
        <v>32</v>
      </c>
      <c r="C14">
        <v>65</v>
      </c>
      <c r="D14" t="s">
        <v>70</v>
      </c>
      <c r="E14">
        <v>0.84212871086124497</v>
      </c>
      <c r="F14">
        <v>0.92624064107474502</v>
      </c>
      <c r="G14">
        <v>0.81805528756531698</v>
      </c>
      <c r="H14">
        <v>0.88411448368203205</v>
      </c>
      <c r="I14">
        <v>0.85959409422368604</v>
      </c>
      <c r="J14">
        <v>0.59253117282455803</v>
      </c>
    </row>
    <row r="15" spans="1:10" x14ac:dyDescent="0.2">
      <c r="A15" t="s">
        <v>70</v>
      </c>
      <c r="B15" t="s">
        <v>11</v>
      </c>
      <c r="C15">
        <v>47</v>
      </c>
      <c r="D15" t="s">
        <v>70</v>
      </c>
      <c r="E15">
        <v>0.74323337825593006</v>
      </c>
      <c r="F15">
        <v>0.80384388286953501</v>
      </c>
      <c r="G15">
        <v>0.69695479011127404</v>
      </c>
      <c r="H15">
        <v>0.77586922509183498</v>
      </c>
      <c r="I15">
        <v>0.741489745413066</v>
      </c>
      <c r="J15">
        <v>0.54095079683646197</v>
      </c>
    </row>
    <row r="16" spans="1:10" x14ac:dyDescent="0.2">
      <c r="A16" t="s">
        <v>66</v>
      </c>
      <c r="B16" t="s">
        <v>40</v>
      </c>
      <c r="C16">
        <v>63</v>
      </c>
      <c r="D16" t="s">
        <v>66</v>
      </c>
      <c r="E16">
        <v>0.64332828423755295</v>
      </c>
      <c r="F16">
        <v>0.85046061300740206</v>
      </c>
      <c r="G16">
        <v>0.77809068943348902</v>
      </c>
      <c r="H16">
        <v>0.59117113354518902</v>
      </c>
      <c r="I16">
        <v>0.73956940194347498</v>
      </c>
      <c r="J16">
        <v>0.44981063232004498</v>
      </c>
    </row>
    <row r="17" spans="1:10" x14ac:dyDescent="0.2">
      <c r="A17" t="s">
        <v>66</v>
      </c>
      <c r="B17" t="s">
        <v>42</v>
      </c>
      <c r="C17">
        <v>26</v>
      </c>
      <c r="D17" t="s">
        <v>66</v>
      </c>
      <c r="E17">
        <v>0.57633885871976298</v>
      </c>
      <c r="F17">
        <v>0.75908399104635105</v>
      </c>
      <c r="G17">
        <v>0.59726509389207905</v>
      </c>
      <c r="H17">
        <v>0.65744382549851699</v>
      </c>
      <c r="I17">
        <v>0.65273137192199004</v>
      </c>
      <c r="J17">
        <v>0.39524228031416397</v>
      </c>
    </row>
    <row r="18" spans="1:10" x14ac:dyDescent="0.2">
      <c r="A18" t="s">
        <v>66</v>
      </c>
      <c r="B18" t="s">
        <v>45</v>
      </c>
      <c r="C18">
        <v>34</v>
      </c>
      <c r="D18" t="s">
        <v>66</v>
      </c>
      <c r="E18">
        <v>0.66933789490971596</v>
      </c>
      <c r="F18">
        <v>0.827974625090659</v>
      </c>
      <c r="G18">
        <v>0.660795653409332</v>
      </c>
      <c r="H18">
        <v>0.76554781407967498</v>
      </c>
      <c r="I18">
        <v>0.69802094211742005</v>
      </c>
      <c r="J18">
        <v>0.52211841005618997</v>
      </c>
    </row>
    <row r="19" spans="1:10" x14ac:dyDescent="0.2">
      <c r="A19" t="s">
        <v>66</v>
      </c>
      <c r="B19" t="s">
        <v>46</v>
      </c>
      <c r="C19">
        <v>52</v>
      </c>
      <c r="D19" t="s">
        <v>66</v>
      </c>
      <c r="E19">
        <v>0.65647976748096604</v>
      </c>
      <c r="F19">
        <v>0.77124435000826297</v>
      </c>
      <c r="G19">
        <v>0.69168600253752599</v>
      </c>
      <c r="H19">
        <v>0.69289673375220195</v>
      </c>
      <c r="I19">
        <v>0.67008324997865398</v>
      </c>
      <c r="J19">
        <v>0.44116350126709603</v>
      </c>
    </row>
    <row r="20" spans="1:10" x14ac:dyDescent="0.2">
      <c r="A20" t="s">
        <v>66</v>
      </c>
      <c r="B20" t="s">
        <v>47</v>
      </c>
      <c r="C20">
        <v>25</v>
      </c>
      <c r="D20" t="s">
        <v>66</v>
      </c>
      <c r="E20">
        <v>0.69012773585438103</v>
      </c>
      <c r="F20">
        <v>0.81666056271235099</v>
      </c>
      <c r="G20">
        <v>0.70428660857111303</v>
      </c>
      <c r="H20">
        <v>0.67834000873267497</v>
      </c>
      <c r="I20">
        <v>0.63824607599682404</v>
      </c>
      <c r="J20">
        <v>0.51815263896618702</v>
      </c>
    </row>
    <row r="21" spans="1:10" x14ac:dyDescent="0.2">
      <c r="A21" t="s">
        <v>66</v>
      </c>
      <c r="B21" t="s">
        <v>49</v>
      </c>
      <c r="C21">
        <v>48</v>
      </c>
      <c r="D21" t="s">
        <v>66</v>
      </c>
      <c r="E21">
        <v>0.70768647712514099</v>
      </c>
      <c r="F21">
        <v>0.757822356506475</v>
      </c>
      <c r="G21">
        <v>0.69707424782437899</v>
      </c>
      <c r="H21">
        <v>0.74110138431137895</v>
      </c>
      <c r="I21">
        <v>0.70764065365504403</v>
      </c>
      <c r="J21">
        <v>0.524289252611292</v>
      </c>
    </row>
    <row r="22" spans="1:10" x14ac:dyDescent="0.2">
      <c r="A22" t="s">
        <v>66</v>
      </c>
      <c r="B22" t="s">
        <v>50</v>
      </c>
      <c r="C22">
        <v>19</v>
      </c>
      <c r="D22" t="s">
        <v>66</v>
      </c>
      <c r="E22">
        <v>0.71765209232954297</v>
      </c>
      <c r="F22">
        <v>0.80551467330466198</v>
      </c>
      <c r="G22">
        <v>0.75001859151581696</v>
      </c>
      <c r="H22">
        <v>0.716166943802373</v>
      </c>
      <c r="I22">
        <v>0.68849696732061705</v>
      </c>
      <c r="J22">
        <v>0.499095796401342</v>
      </c>
    </row>
    <row r="23" spans="1:10" x14ac:dyDescent="0.2">
      <c r="A23" t="s">
        <v>66</v>
      </c>
      <c r="B23" t="s">
        <v>52</v>
      </c>
      <c r="C23">
        <v>28</v>
      </c>
      <c r="D23" t="s">
        <v>66</v>
      </c>
      <c r="E23">
        <v>0.637609278259477</v>
      </c>
      <c r="F23">
        <v>0.779789831646995</v>
      </c>
      <c r="G23">
        <v>0.62602102150504502</v>
      </c>
      <c r="H23">
        <v>0.65040879527545903</v>
      </c>
      <c r="I23">
        <v>0.61060781133588704</v>
      </c>
      <c r="J23">
        <v>0.52852420916486398</v>
      </c>
    </row>
    <row r="24" spans="1:10" x14ac:dyDescent="0.2">
      <c r="A24" t="s">
        <v>70</v>
      </c>
      <c r="B24" t="s">
        <v>77</v>
      </c>
      <c r="C24">
        <v>7</v>
      </c>
      <c r="D24" t="s">
        <v>70</v>
      </c>
      <c r="E24">
        <v>0.79167110122560702</v>
      </c>
      <c r="F24">
        <v>0.84678252301673995</v>
      </c>
      <c r="G24">
        <v>0.80863811682596998</v>
      </c>
      <c r="H24">
        <v>0.79951002274624805</v>
      </c>
      <c r="I24">
        <v>0.77032983192960303</v>
      </c>
      <c r="J24">
        <v>0.53701559403857402</v>
      </c>
    </row>
    <row r="25" spans="1:10" x14ac:dyDescent="0.2">
      <c r="A25" t="s">
        <v>70</v>
      </c>
      <c r="B25" t="s">
        <v>78</v>
      </c>
      <c r="C25">
        <v>46</v>
      </c>
      <c r="D25" t="s">
        <v>70</v>
      </c>
      <c r="E25">
        <v>0.79334087907945405</v>
      </c>
      <c r="F25">
        <v>0.80997873428593004</v>
      </c>
      <c r="G25">
        <v>0.72723261002971595</v>
      </c>
      <c r="H25">
        <v>0.81078151562533396</v>
      </c>
      <c r="I25">
        <v>0.77928973307468297</v>
      </c>
      <c r="J25">
        <v>0.52989968394673803</v>
      </c>
    </row>
    <row r="26" spans="1:10" x14ac:dyDescent="0.2">
      <c r="A26" t="s">
        <v>70</v>
      </c>
      <c r="B26" t="s">
        <v>33</v>
      </c>
      <c r="C26">
        <v>22</v>
      </c>
      <c r="D26" t="s">
        <v>70</v>
      </c>
      <c r="E26">
        <v>0.704287183100481</v>
      </c>
      <c r="F26">
        <v>0.82613550866979801</v>
      </c>
      <c r="G26">
        <v>0.70682119110372499</v>
      </c>
      <c r="H26">
        <v>0.73240402628810097</v>
      </c>
      <c r="I26">
        <v>0.75509985307373595</v>
      </c>
      <c r="J26">
        <v>0.51411220898625398</v>
      </c>
    </row>
    <row r="27" spans="1:10" x14ac:dyDescent="0.2">
      <c r="A27" t="s">
        <v>66</v>
      </c>
      <c r="B27" t="s">
        <v>41</v>
      </c>
      <c r="C27">
        <v>27</v>
      </c>
      <c r="D27" t="s">
        <v>66</v>
      </c>
      <c r="E27">
        <v>0.566872999118198</v>
      </c>
      <c r="F27">
        <v>0.74873534811879305</v>
      </c>
      <c r="G27">
        <v>0.53524638971363503</v>
      </c>
      <c r="H27">
        <v>0.61094194366100096</v>
      </c>
      <c r="I27">
        <v>0.52600304789854302</v>
      </c>
      <c r="J27">
        <v>0.47467087127702301</v>
      </c>
    </row>
    <row r="28" spans="1:10" x14ac:dyDescent="0.2">
      <c r="A28" t="s">
        <v>70</v>
      </c>
      <c r="B28" t="s">
        <v>75</v>
      </c>
      <c r="C28">
        <v>37</v>
      </c>
      <c r="D28" t="s">
        <v>70</v>
      </c>
      <c r="E28">
        <v>0.83521092146942399</v>
      </c>
      <c r="F28">
        <v>0.896292141943686</v>
      </c>
      <c r="G28">
        <v>0.83093462249046102</v>
      </c>
      <c r="H28">
        <v>0.87852157391363295</v>
      </c>
      <c r="I28">
        <v>0.86102928122984002</v>
      </c>
      <c r="J28">
        <v>0.58289990259017099</v>
      </c>
    </row>
    <row r="29" spans="1:10" x14ac:dyDescent="0.2">
      <c r="A29" t="s">
        <v>70</v>
      </c>
      <c r="B29" t="s">
        <v>18</v>
      </c>
      <c r="C29">
        <v>66</v>
      </c>
      <c r="D29" t="s">
        <v>70</v>
      </c>
      <c r="E29">
        <v>0.69967758850791095</v>
      </c>
      <c r="F29">
        <v>0.79842334389041902</v>
      </c>
      <c r="G29">
        <v>0.73149257222919495</v>
      </c>
      <c r="H29">
        <v>0.72605770323651997</v>
      </c>
      <c r="I29">
        <v>0.71270027452112805</v>
      </c>
      <c r="J29">
        <v>0.56252707974883798</v>
      </c>
    </row>
    <row r="30" spans="1:10" x14ac:dyDescent="0.2">
      <c r="A30" t="s">
        <v>70</v>
      </c>
      <c r="B30" t="s">
        <v>19</v>
      </c>
      <c r="C30">
        <v>36</v>
      </c>
      <c r="D30" t="s">
        <v>70</v>
      </c>
      <c r="E30">
        <v>0.71720358442017895</v>
      </c>
      <c r="F30">
        <v>0.86271970017811705</v>
      </c>
      <c r="G30">
        <v>0.69355359637719405</v>
      </c>
      <c r="H30">
        <v>0.77096758909162699</v>
      </c>
      <c r="I30">
        <v>0.77397917399182303</v>
      </c>
      <c r="J30">
        <v>0.48411759160594803</v>
      </c>
    </row>
    <row r="31" spans="1:10" x14ac:dyDescent="0.2">
      <c r="A31" t="s">
        <v>70</v>
      </c>
      <c r="B31" t="s">
        <v>34</v>
      </c>
      <c r="C31">
        <v>56</v>
      </c>
      <c r="D31" t="s">
        <v>70</v>
      </c>
      <c r="E31">
        <v>0.76296056679526603</v>
      </c>
      <c r="F31">
        <v>0.86739861895895798</v>
      </c>
      <c r="G31">
        <v>0.76663984001275398</v>
      </c>
      <c r="H31">
        <v>0.81838559365383001</v>
      </c>
      <c r="I31">
        <v>0.74139326208737</v>
      </c>
      <c r="J31">
        <v>0.54595718903430701</v>
      </c>
    </row>
    <row r="32" spans="1:10" x14ac:dyDescent="0.2">
      <c r="A32" t="s">
        <v>70</v>
      </c>
      <c r="B32" t="s">
        <v>35</v>
      </c>
      <c r="C32">
        <v>35</v>
      </c>
      <c r="D32" t="s">
        <v>70</v>
      </c>
      <c r="E32">
        <v>0.81710334356088499</v>
      </c>
      <c r="F32">
        <v>0.86164836389270705</v>
      </c>
      <c r="G32">
        <v>0.77096326271185101</v>
      </c>
      <c r="H32">
        <v>0.87081740845623901</v>
      </c>
      <c r="I32">
        <v>0.82578266042595905</v>
      </c>
      <c r="J32">
        <v>0.67498352447597298</v>
      </c>
    </row>
    <row r="33" spans="1:10" x14ac:dyDescent="0.2">
      <c r="A33" t="s">
        <v>70</v>
      </c>
      <c r="B33" t="s">
        <v>37</v>
      </c>
      <c r="C33">
        <v>67</v>
      </c>
      <c r="D33" t="s">
        <v>70</v>
      </c>
      <c r="E33">
        <v>0.89064378833675995</v>
      </c>
      <c r="F33">
        <v>0.89899004252880499</v>
      </c>
      <c r="G33">
        <v>0.85927783343388997</v>
      </c>
      <c r="H33">
        <v>0.90829706794521603</v>
      </c>
      <c r="I33">
        <v>0.91815886336440899</v>
      </c>
      <c r="J33">
        <v>0.624486178135641</v>
      </c>
    </row>
    <row r="34" spans="1:10" x14ac:dyDescent="0.2">
      <c r="A34" t="s">
        <v>70</v>
      </c>
      <c r="B34" t="s">
        <v>76</v>
      </c>
      <c r="C34">
        <v>39</v>
      </c>
      <c r="D34" t="s">
        <v>70</v>
      </c>
      <c r="E34">
        <v>0.800915220916949</v>
      </c>
      <c r="F34">
        <v>0.87550991220264296</v>
      </c>
      <c r="G34">
        <v>0.83483246649239395</v>
      </c>
      <c r="H34">
        <v>0.82231762268681197</v>
      </c>
      <c r="I34">
        <v>0.783389953889297</v>
      </c>
      <c r="J34">
        <v>0.58580489267755997</v>
      </c>
    </row>
    <row r="35" spans="1:10" x14ac:dyDescent="0.2">
      <c r="A35" t="s">
        <v>70</v>
      </c>
      <c r="B35" t="s">
        <v>39</v>
      </c>
      <c r="C35">
        <v>4</v>
      </c>
      <c r="D35" t="s">
        <v>70</v>
      </c>
      <c r="E35">
        <v>0.78907159761159396</v>
      </c>
      <c r="F35">
        <v>0.85988059292786301</v>
      </c>
      <c r="G35">
        <v>0.68566947416660895</v>
      </c>
      <c r="H35">
        <v>0.855038734468618</v>
      </c>
      <c r="I35">
        <v>0.79318068232671401</v>
      </c>
      <c r="J35">
        <v>0.49921889518282198</v>
      </c>
    </row>
    <row r="36" spans="1:10" x14ac:dyDescent="0.2">
      <c r="A36" t="s">
        <v>70</v>
      </c>
      <c r="B36" t="s">
        <v>13</v>
      </c>
      <c r="C36">
        <v>51</v>
      </c>
      <c r="D36" t="s">
        <v>70</v>
      </c>
      <c r="E36">
        <v>0.95454545454545503</v>
      </c>
      <c r="F36">
        <v>1</v>
      </c>
      <c r="G36">
        <v>0.72727272727272696</v>
      </c>
      <c r="H36">
        <v>0.63636363636363602</v>
      </c>
      <c r="I36">
        <v>0.72727272727272696</v>
      </c>
      <c r="J36">
        <v>0.5</v>
      </c>
    </row>
    <row r="37" spans="1:10" x14ac:dyDescent="0.2">
      <c r="A37" t="s">
        <v>66</v>
      </c>
      <c r="B37" t="s">
        <v>43</v>
      </c>
      <c r="C37">
        <v>18</v>
      </c>
      <c r="D37" t="s">
        <v>66</v>
      </c>
      <c r="E37">
        <v>0.61295907013939499</v>
      </c>
      <c r="F37">
        <v>0.71290460254924404</v>
      </c>
      <c r="G37">
        <v>0.64129836559005904</v>
      </c>
      <c r="H37">
        <v>0.64687681331074598</v>
      </c>
      <c r="I37">
        <v>0.63739469336767296</v>
      </c>
      <c r="J37">
        <v>0.45528908538880702</v>
      </c>
    </row>
    <row r="38" spans="1:10" x14ac:dyDescent="0.2">
      <c r="A38" t="s">
        <v>66</v>
      </c>
      <c r="B38" t="s">
        <v>44</v>
      </c>
      <c r="C38">
        <v>30</v>
      </c>
      <c r="D38" t="s">
        <v>66</v>
      </c>
      <c r="E38">
        <v>0.79161494007825906</v>
      </c>
      <c r="F38">
        <v>0.86991407892734296</v>
      </c>
      <c r="G38">
        <v>0.82424176252248005</v>
      </c>
      <c r="H38">
        <v>0.78535738777485098</v>
      </c>
      <c r="I38">
        <v>0.78939055622985599</v>
      </c>
      <c r="J38">
        <v>0.58652569843486602</v>
      </c>
    </row>
    <row r="39" spans="1:10" x14ac:dyDescent="0.2">
      <c r="A39" t="s">
        <v>66</v>
      </c>
      <c r="B39" t="s">
        <v>51</v>
      </c>
      <c r="C39">
        <v>16</v>
      </c>
      <c r="D39" t="s">
        <v>66</v>
      </c>
      <c r="E39">
        <v>0.72084795078623698</v>
      </c>
      <c r="F39">
        <v>0.79264716468413698</v>
      </c>
      <c r="G39">
        <v>0.73423349476214805</v>
      </c>
      <c r="H39">
        <v>0.72526817995455195</v>
      </c>
      <c r="I39">
        <v>0.68915191246143104</v>
      </c>
      <c r="J39">
        <v>0.52246461728466798</v>
      </c>
    </row>
    <row r="40" spans="1:10" x14ac:dyDescent="0.2">
      <c r="A40" t="s">
        <v>66</v>
      </c>
      <c r="B40" t="s">
        <v>53</v>
      </c>
      <c r="C40">
        <v>33</v>
      </c>
      <c r="D40" t="s">
        <v>66</v>
      </c>
      <c r="E40">
        <v>0.57150221657047795</v>
      </c>
      <c r="F40">
        <v>0.69978469392175302</v>
      </c>
      <c r="G40">
        <v>0.52328437249474302</v>
      </c>
      <c r="H40">
        <v>0.664955266791877</v>
      </c>
      <c r="I40">
        <v>0.58845102020325502</v>
      </c>
      <c r="J40">
        <v>0.479593681381627</v>
      </c>
    </row>
    <row r="41" spans="1:10" x14ac:dyDescent="0.2">
      <c r="A41" t="s">
        <v>70</v>
      </c>
      <c r="B41" t="s">
        <v>31</v>
      </c>
      <c r="C41">
        <v>41</v>
      </c>
      <c r="D41" t="s">
        <v>70</v>
      </c>
      <c r="E41">
        <v>0.795705896686138</v>
      </c>
      <c r="F41">
        <v>0.85524518102708103</v>
      </c>
      <c r="G41">
        <v>0.77066644375798399</v>
      </c>
      <c r="H41">
        <v>0.81734811095777404</v>
      </c>
      <c r="I41">
        <v>0.83937647540444105</v>
      </c>
      <c r="J41">
        <v>0.60379055002455995</v>
      </c>
    </row>
    <row r="42" spans="1:10" x14ac:dyDescent="0.2">
      <c r="A42" t="s">
        <v>70</v>
      </c>
      <c r="B42" t="s">
        <v>20</v>
      </c>
      <c r="C42">
        <v>9</v>
      </c>
      <c r="D42" t="s">
        <v>70</v>
      </c>
      <c r="E42">
        <v>0.85813198904161003</v>
      </c>
      <c r="F42">
        <v>0.92028237796100798</v>
      </c>
      <c r="G42">
        <v>0.796575256848429</v>
      </c>
      <c r="H42">
        <v>0.89596199271902799</v>
      </c>
      <c r="I42">
        <v>0.883345387469605</v>
      </c>
      <c r="J42">
        <v>0.72988446883359004</v>
      </c>
    </row>
    <row r="43" spans="1:10" x14ac:dyDescent="0.2">
      <c r="A43" t="s">
        <v>70</v>
      </c>
      <c r="B43" t="s">
        <v>79</v>
      </c>
      <c r="C43">
        <v>15</v>
      </c>
      <c r="D43" t="s">
        <v>70</v>
      </c>
      <c r="E43">
        <v>0.80855044185112102</v>
      </c>
      <c r="F43">
        <v>0.85365914279599497</v>
      </c>
      <c r="G43">
        <v>0.79905871884980095</v>
      </c>
      <c r="H43">
        <v>0.83920532367535405</v>
      </c>
      <c r="I43">
        <v>0.85293780060009905</v>
      </c>
      <c r="J43">
        <v>0.356736277172089</v>
      </c>
    </row>
    <row r="44" spans="1:10" x14ac:dyDescent="0.2">
      <c r="A44" t="s">
        <v>70</v>
      </c>
      <c r="B44" t="s">
        <v>30</v>
      </c>
      <c r="C44">
        <v>20</v>
      </c>
      <c r="D44" t="s">
        <v>70</v>
      </c>
      <c r="E44">
        <v>0.792583410040548</v>
      </c>
      <c r="F44">
        <v>0.83104909385758496</v>
      </c>
      <c r="G44">
        <v>0.80353288896364095</v>
      </c>
      <c r="H44">
        <v>0.81306017915774198</v>
      </c>
      <c r="I44">
        <v>0.80947110864712901</v>
      </c>
      <c r="J44">
        <v>0.59155875804240099</v>
      </c>
    </row>
    <row r="45" spans="1:10" x14ac:dyDescent="0.2">
      <c r="A45" t="s">
        <v>70</v>
      </c>
      <c r="B45" t="s">
        <v>12</v>
      </c>
      <c r="C45">
        <v>50</v>
      </c>
      <c r="D45" t="s">
        <v>70</v>
      </c>
      <c r="E45">
        <v>0.778761372625423</v>
      </c>
      <c r="F45">
        <v>0.83156479661577198</v>
      </c>
      <c r="G45">
        <v>0.70430587461761096</v>
      </c>
      <c r="H45">
        <v>0.829055758346532</v>
      </c>
      <c r="I45">
        <v>0.76270522623265402</v>
      </c>
      <c r="J45">
        <v>0.54549229021735501</v>
      </c>
    </row>
  </sheetData>
  <sheetProtection algorithmName="SHA-512" hashValue="TU3c2DWzJCqMLBciaIik9X9pRRsddgR90EC6/QDGHWBtcVkky3C6eYjY52n2mTeRwU4dnCRIdxX+RorfmiEcQA==" saltValue="tOqEwB5vxhEs3Miuu9hyu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FC64-6044-4D2B-AF19-FB5734C7A2B9}">
  <sheetPr>
    <pageSetUpPr fitToPage="1"/>
  </sheetPr>
  <dimension ref="A1:K52"/>
  <sheetViews>
    <sheetView zoomScaleNormal="100" workbookViewId="0">
      <pane xSplit="3" ySplit="2" topLeftCell="D3" activePane="bottomRight" state="frozen"/>
      <selection pane="topRight" activeCell="C1" sqref="C1"/>
      <selection pane="bottomLeft" activeCell="A6" sqref="A6"/>
      <selection pane="bottomRight" activeCell="F35" sqref="F35"/>
    </sheetView>
  </sheetViews>
  <sheetFormatPr defaultColWidth="8.85546875" defaultRowHeight="12.75" x14ac:dyDescent="0.2"/>
  <cols>
    <col min="1" max="1" width="5.7109375" hidden="1" customWidth="1"/>
    <col min="2" max="2" width="5.7109375" customWidth="1"/>
    <col min="3" max="3" width="27.7109375" style="22" customWidth="1"/>
    <col min="4" max="4" width="8" style="23" customWidth="1"/>
    <col min="5" max="5" width="9.140625" style="2" customWidth="1"/>
    <col min="6" max="8" width="11" customWidth="1"/>
    <col min="9" max="9" width="11.7109375" customWidth="1"/>
    <col min="10" max="10" width="10.85546875" style="5" customWidth="1"/>
    <col min="11" max="11" width="12.4257812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.25" x14ac:dyDescent="0.2">
      <c r="A3">
        <v>1</v>
      </c>
      <c r="B3" s="9" t="s">
        <v>8</v>
      </c>
      <c r="C3" s="10"/>
      <c r="D3" s="15" t="s">
        <v>80</v>
      </c>
      <c r="E3" s="11" t="s">
        <v>55</v>
      </c>
      <c r="F3" s="12">
        <f>VLOOKUP($A3,'Top4 Non-Adjusted RAW'!$C:$J,3,FALSE)</f>
        <v>0.87875263185837404</v>
      </c>
      <c r="G3" s="12">
        <f>VLOOKUP($A3,'Top4 Non-Adjusted RAW'!$C:$J,4,FALSE)</f>
        <v>0.903351062965702</v>
      </c>
      <c r="H3" s="12">
        <f>VLOOKUP($A3,'Top4 Non-Adjusted RAW'!$C:$J,5,FALSE)</f>
        <v>0.86025117616540403</v>
      </c>
      <c r="I3" s="12">
        <f>VLOOKUP($A3,'Top4 Non-Adjusted RAW'!$C:$J,6,FALSE)</f>
        <v>0.886862926574701</v>
      </c>
      <c r="J3" s="12">
        <f>VLOOKUP($A3,'Top4 Non-Adjusted RAW'!$C:$J,7,FALSE)</f>
        <v>0.90068810916147901</v>
      </c>
      <c r="K3" s="12">
        <f>VLOOKUP($A3,'Top4 Non-Adjusted RAW'!$C:$J,8,FALSE)</f>
        <v>0.69558365175903702</v>
      </c>
    </row>
    <row r="4" spans="1:11" x14ac:dyDescent="0.2">
      <c r="A4">
        <v>5</v>
      </c>
      <c r="B4" s="13" t="s">
        <v>10</v>
      </c>
      <c r="C4" s="14"/>
      <c r="D4" s="15" t="s">
        <v>80</v>
      </c>
      <c r="E4" s="11" t="s">
        <v>55</v>
      </c>
      <c r="F4" s="12">
        <f>VLOOKUP($A4,'Top4 Non-Adjusted RAW'!$C:$J,3,FALSE)</f>
        <v>0.85547260166864403</v>
      </c>
      <c r="G4" s="12">
        <f>VLOOKUP($A4,'Top4 Non-Adjusted RAW'!$C:$J,4,FALSE)</f>
        <v>0.88331596797965894</v>
      </c>
      <c r="H4" s="12">
        <f>VLOOKUP($A4,'Top4 Non-Adjusted RAW'!$C:$J,5,FALSE)</f>
        <v>0.81854152662584601</v>
      </c>
      <c r="I4" s="12">
        <f>VLOOKUP($A4,'Top4 Non-Adjusted RAW'!$C:$J,6,FALSE)</f>
        <v>0.889449158300887</v>
      </c>
      <c r="J4" s="12">
        <f>VLOOKUP($A4,'Top4 Non-Adjusted RAW'!$C:$J,7,FALSE)</f>
        <v>0.89479414363646304</v>
      </c>
      <c r="K4" s="12">
        <f>VLOOKUP($A4,'Top4 Non-Adjusted RAW'!$C:$J,8,FALSE)</f>
        <v>0.65764754442908302</v>
      </c>
    </row>
    <row r="5" spans="1:11" x14ac:dyDescent="0.2">
      <c r="A5">
        <v>47</v>
      </c>
      <c r="B5" s="13" t="s">
        <v>11</v>
      </c>
      <c r="C5" s="14"/>
      <c r="D5" s="15" t="s">
        <v>80</v>
      </c>
      <c r="E5" s="11" t="s">
        <v>55</v>
      </c>
      <c r="F5" s="12">
        <f>VLOOKUP($A5,'Top4 Non-Adjusted RAW'!$C:$J,3,FALSE)</f>
        <v>0.82218115765827704</v>
      </c>
      <c r="G5" s="12">
        <f>VLOOKUP($A5,'Top4 Non-Adjusted RAW'!$C:$J,4,FALSE)</f>
        <v>0.86963022892238995</v>
      </c>
      <c r="H5" s="12">
        <f>VLOOKUP($A5,'Top4 Non-Adjusted RAW'!$C:$J,5,FALSE)</f>
        <v>0.76925085093555501</v>
      </c>
      <c r="I5" s="12">
        <f>VLOOKUP($A5,'Top4 Non-Adjusted RAW'!$C:$J,6,FALSE)</f>
        <v>0.860521257768461</v>
      </c>
      <c r="J5" s="12">
        <f>VLOOKUP($A5,'Top4 Non-Adjusted RAW'!$C:$J,7,FALSE)</f>
        <v>0.843332468257599</v>
      </c>
      <c r="K5" s="12">
        <f>VLOOKUP($A5,'Top4 Non-Adjusted RAW'!$C:$J,8,FALSE)</f>
        <v>0.66924837783086</v>
      </c>
    </row>
    <row r="6" spans="1:11" x14ac:dyDescent="0.2">
      <c r="A6">
        <v>50</v>
      </c>
      <c r="B6" s="13" t="s">
        <v>12</v>
      </c>
      <c r="C6" s="14"/>
      <c r="D6" s="15" t="s">
        <v>80</v>
      </c>
      <c r="E6" s="11" t="s">
        <v>55</v>
      </c>
      <c r="F6" s="12">
        <f>VLOOKUP($A6,'Top4 Non-Adjusted RAW'!$C:$J,3,FALSE)</f>
        <v>0.85007184401789804</v>
      </c>
      <c r="G6" s="12">
        <f>VLOOKUP($A6,'Top4 Non-Adjusted RAW'!$C:$J,4,FALSE)</f>
        <v>0.89369210862683301</v>
      </c>
      <c r="H6" s="12">
        <f>VLOOKUP($A6,'Top4 Non-Adjusted RAW'!$C:$J,5,FALSE)</f>
        <v>0.77666661867040099</v>
      </c>
      <c r="I6" s="12">
        <f>VLOOKUP($A6,'Top4 Non-Adjusted RAW'!$C:$J,6,FALSE)</f>
        <v>0.89850159519696904</v>
      </c>
      <c r="J6" s="12">
        <f>VLOOKUP($A6,'Top4 Non-Adjusted RAW'!$C:$J,7,FALSE)</f>
        <v>0.84904149041949295</v>
      </c>
      <c r="K6" s="12">
        <f>VLOOKUP($A6,'Top4 Non-Adjusted RAW'!$C:$J,8,FALSE)</f>
        <v>0.67038329046272505</v>
      </c>
    </row>
    <row r="7" spans="1:11" x14ac:dyDescent="0.2">
      <c r="A7">
        <v>51</v>
      </c>
      <c r="B7" s="13" t="s">
        <v>13</v>
      </c>
      <c r="C7" s="14"/>
      <c r="D7" s="15" t="s">
        <v>80</v>
      </c>
      <c r="E7" s="11" t="s">
        <v>55</v>
      </c>
      <c r="F7" s="12">
        <f>VLOOKUP($A7,'Top4 Non-Adjusted RAW'!$C:$J,3,FALSE)</f>
        <v>1</v>
      </c>
      <c r="G7" s="12">
        <f>VLOOKUP($A7,'Top4 Non-Adjusted RAW'!$C:$J,4,FALSE)</f>
        <v>1</v>
      </c>
      <c r="H7" s="12">
        <f>VLOOKUP($A7,'Top4 Non-Adjusted RAW'!$C:$J,5,FALSE)</f>
        <v>0.72727272727272696</v>
      </c>
      <c r="I7" s="12">
        <f>VLOOKUP($A7,'Top4 Non-Adjusted RAW'!$C:$J,6,FALSE)</f>
        <v>0.81818181818181801</v>
      </c>
      <c r="J7" s="12">
        <f>VLOOKUP($A7,'Top4 Non-Adjusted RAW'!$C:$J,7,FALSE)</f>
        <v>0.72727272727272696</v>
      </c>
      <c r="K7" s="12">
        <f>VLOOKUP($A7,'Top4 Non-Adjusted RAW'!$C:$J,8,FALSE)</f>
        <v>0.83333333333333304</v>
      </c>
    </row>
    <row r="8" spans="1:11" x14ac:dyDescent="0.2">
      <c r="A8">
        <v>46</v>
      </c>
      <c r="B8" s="13" t="s">
        <v>14</v>
      </c>
      <c r="C8" s="14"/>
      <c r="D8" s="15" t="s">
        <v>80</v>
      </c>
      <c r="E8" s="11" t="s">
        <v>55</v>
      </c>
      <c r="F8" s="12">
        <f>VLOOKUP($A8,'Top4 Non-Adjusted RAW'!$C:$J,3,FALSE)</f>
        <v>0.85898997014036005</v>
      </c>
      <c r="G8" s="12">
        <f>VLOOKUP($A8,'Top4 Non-Adjusted RAW'!$C:$J,4,FALSE)</f>
        <v>0.87831138166427503</v>
      </c>
      <c r="H8" s="12">
        <f>VLOOKUP($A8,'Top4 Non-Adjusted RAW'!$C:$J,5,FALSE)</f>
        <v>0.79623119441172296</v>
      </c>
      <c r="I8" s="12">
        <f>VLOOKUP($A8,'Top4 Non-Adjusted RAW'!$C:$J,6,FALSE)</f>
        <v>0.88942057710662303</v>
      </c>
      <c r="J8" s="12">
        <f>VLOOKUP($A8,'Top4 Non-Adjusted RAW'!$C:$J,7,FALSE)</f>
        <v>0.87299329449585705</v>
      </c>
      <c r="K8" s="12">
        <f>VLOOKUP($A8,'Top4 Non-Adjusted RAW'!$C:$J,8,FALSE)</f>
        <v>0.65422547061770497</v>
      </c>
    </row>
    <row r="9" spans="1:11" x14ac:dyDescent="0.2">
      <c r="A9">
        <v>14</v>
      </c>
      <c r="B9" s="13" t="s">
        <v>15</v>
      </c>
      <c r="C9" s="14"/>
      <c r="D9" s="15" t="s">
        <v>80</v>
      </c>
      <c r="E9" s="11" t="s">
        <v>55</v>
      </c>
      <c r="F9" s="12">
        <f>VLOOKUP($A9,'Top4 Non-Adjusted RAW'!$C:$J,3,FALSE)</f>
        <v>0.91073259115892202</v>
      </c>
      <c r="G9" s="12">
        <f>VLOOKUP($A9,'Top4 Non-Adjusted RAW'!$C:$J,4,FALSE)</f>
        <v>0.92867869799014302</v>
      </c>
      <c r="H9" s="12">
        <f>VLOOKUP($A9,'Top4 Non-Adjusted RAW'!$C:$J,5,FALSE)</f>
        <v>0.87970793449012896</v>
      </c>
      <c r="I9" s="12">
        <f>VLOOKUP($A9,'Top4 Non-Adjusted RAW'!$C:$J,6,FALSE)</f>
        <v>0.929624491908839</v>
      </c>
      <c r="J9" s="12">
        <f>VLOOKUP($A9,'Top4 Non-Adjusted RAW'!$C:$J,7,FALSE)</f>
        <v>0.92028347926801402</v>
      </c>
      <c r="K9" s="12">
        <f>VLOOKUP($A9,'Top4 Non-Adjusted RAW'!$C:$J,8,FALSE)</f>
        <v>0.50021177911169501</v>
      </c>
    </row>
    <row r="10" spans="1:11" x14ac:dyDescent="0.2">
      <c r="A10">
        <v>12</v>
      </c>
      <c r="B10" s="13" t="s">
        <v>16</v>
      </c>
      <c r="C10" s="14"/>
      <c r="D10" s="15" t="s">
        <v>80</v>
      </c>
      <c r="E10" s="11" t="s">
        <v>55</v>
      </c>
      <c r="F10" s="12">
        <f>VLOOKUP($A10,'Top4 Non-Adjusted RAW'!$C:$J,3,FALSE)</f>
        <v>0.8657278618566</v>
      </c>
      <c r="G10" s="12">
        <f>VLOOKUP($A10,'Top4 Non-Adjusted RAW'!$C:$J,4,FALSE)</f>
        <v>0.91032706546569597</v>
      </c>
      <c r="H10" s="12">
        <f>VLOOKUP($A10,'Top4 Non-Adjusted RAW'!$C:$J,5,FALSE)</f>
        <v>0.81003279910680104</v>
      </c>
      <c r="I10" s="12">
        <f>VLOOKUP($A10,'Top4 Non-Adjusted RAW'!$C:$J,6,FALSE)</f>
        <v>0.92063974471500698</v>
      </c>
      <c r="J10" s="12">
        <f>VLOOKUP($A10,'Top4 Non-Adjusted RAW'!$C:$J,7,FALSE)</f>
        <v>0.90884053411872201</v>
      </c>
      <c r="K10" s="12">
        <f>VLOOKUP($A10,'Top4 Non-Adjusted RAW'!$C:$J,8,FALSE)</f>
        <v>0.68285022540465201</v>
      </c>
    </row>
    <row r="11" spans="1:11" x14ac:dyDescent="0.2">
      <c r="A11">
        <v>37</v>
      </c>
      <c r="B11" s="16" t="s">
        <v>17</v>
      </c>
      <c r="C11" s="16"/>
      <c r="D11" s="15" t="s">
        <v>80</v>
      </c>
      <c r="E11" s="11" t="s">
        <v>55</v>
      </c>
      <c r="F11" s="12">
        <f>VLOOKUP($A11,'Top4 Non-Adjusted RAW'!$C:$J,3,FALSE)</f>
        <v>0.88728010554333803</v>
      </c>
      <c r="G11" s="12">
        <f>VLOOKUP($A11,'Top4 Non-Adjusted RAW'!$C:$J,4,FALSE)</f>
        <v>0.94354672339885004</v>
      </c>
      <c r="H11" s="12">
        <f>VLOOKUP($A11,'Top4 Non-Adjusted RAW'!$C:$J,5,FALSE)</f>
        <v>0.88224186881396105</v>
      </c>
      <c r="I11" s="12">
        <f>VLOOKUP($A11,'Top4 Non-Adjusted RAW'!$C:$J,6,FALSE)</f>
        <v>0.93249346635717001</v>
      </c>
      <c r="J11" s="12">
        <f>VLOOKUP($A11,'Top4 Non-Adjusted RAW'!$C:$J,7,FALSE)</f>
        <v>0.92181519004337098</v>
      </c>
      <c r="K11" s="12">
        <f>VLOOKUP($A11,'Top4 Non-Adjusted RAW'!$C:$J,8,FALSE)</f>
        <v>0.66629197546755403</v>
      </c>
    </row>
    <row r="12" spans="1:11" x14ac:dyDescent="0.2">
      <c r="A12">
        <v>66</v>
      </c>
      <c r="B12" s="16" t="s">
        <v>18</v>
      </c>
      <c r="C12" s="16"/>
      <c r="D12" s="15" t="s">
        <v>80</v>
      </c>
      <c r="E12" s="11" t="s">
        <v>55</v>
      </c>
      <c r="F12" s="12">
        <f>VLOOKUP($A12,'Top4 Non-Adjusted RAW'!$C:$J,3,FALSE)</f>
        <v>0.776299100520496</v>
      </c>
      <c r="G12" s="12">
        <f>VLOOKUP($A12,'Top4 Non-Adjusted RAW'!$C:$J,4,FALSE)</f>
        <v>0.85213258360702204</v>
      </c>
      <c r="H12" s="12">
        <f>VLOOKUP($A12,'Top4 Non-Adjusted RAW'!$C:$J,5,FALSE)</f>
        <v>0.79611698807452103</v>
      </c>
      <c r="I12" s="12">
        <f>VLOOKUP($A12,'Top4 Non-Adjusted RAW'!$C:$J,6,FALSE)</f>
        <v>0.80823103846585298</v>
      </c>
      <c r="J12" s="12">
        <f>VLOOKUP($A12,'Top4 Non-Adjusted RAW'!$C:$J,7,FALSE)</f>
        <v>0.80617743934973096</v>
      </c>
      <c r="K12" s="12">
        <f>VLOOKUP($A12,'Top4 Non-Adjusted RAW'!$C:$J,8,FALSE)</f>
        <v>0.66718599666171996</v>
      </c>
    </row>
    <row r="13" spans="1:11" x14ac:dyDescent="0.2">
      <c r="A13">
        <v>36</v>
      </c>
      <c r="B13" s="16" t="s">
        <v>19</v>
      </c>
      <c r="C13" s="16"/>
      <c r="D13" s="15" t="s">
        <v>80</v>
      </c>
      <c r="E13" s="11" t="s">
        <v>55</v>
      </c>
      <c r="F13" s="12">
        <f>VLOOKUP($A13,'Top4 Non-Adjusted RAW'!$C:$J,3,FALSE)</f>
        <v>0.79421220354122901</v>
      </c>
      <c r="G13" s="12">
        <f>VLOOKUP($A13,'Top4 Non-Adjusted RAW'!$C:$J,4,FALSE)</f>
        <v>0.91217550883625298</v>
      </c>
      <c r="H13" s="12">
        <f>VLOOKUP($A13,'Top4 Non-Adjusted RAW'!$C:$J,5,FALSE)</f>
        <v>0.75886763554554004</v>
      </c>
      <c r="I13" s="12">
        <f>VLOOKUP($A13,'Top4 Non-Adjusted RAW'!$C:$J,6,FALSE)</f>
        <v>0.85490413281242394</v>
      </c>
      <c r="J13" s="12">
        <f>VLOOKUP($A13,'Top4 Non-Adjusted RAW'!$C:$J,7,FALSE)</f>
        <v>0.86547092003557702</v>
      </c>
      <c r="K13" s="12">
        <f>VLOOKUP($A13,'Top4 Non-Adjusted RAW'!$C:$J,8,FALSE)</f>
        <v>0.61015471856030401</v>
      </c>
    </row>
    <row r="14" spans="1:11" x14ac:dyDescent="0.2">
      <c r="A14">
        <v>9</v>
      </c>
      <c r="B14" s="16" t="s">
        <v>20</v>
      </c>
      <c r="C14" s="16"/>
      <c r="D14" s="15" t="s">
        <v>80</v>
      </c>
      <c r="E14" s="11" t="s">
        <v>55</v>
      </c>
      <c r="F14" s="12">
        <f>VLOOKUP($A14,'Top4 Non-Adjusted RAW'!$C:$J,3,FALSE)</f>
        <v>0.90783651528104004</v>
      </c>
      <c r="G14" s="12">
        <f>VLOOKUP($A14,'Top4 Non-Adjusted RAW'!$C:$J,4,FALSE)</f>
        <v>0.95300709760203295</v>
      </c>
      <c r="H14" s="12">
        <f>VLOOKUP($A14,'Top4 Non-Adjusted RAW'!$C:$J,5,FALSE)</f>
        <v>0.84940898447248303</v>
      </c>
      <c r="I14" s="12">
        <f>VLOOKUP($A14,'Top4 Non-Adjusted RAW'!$C:$J,6,FALSE)</f>
        <v>0.94822818502946704</v>
      </c>
      <c r="J14" s="12">
        <f>VLOOKUP($A14,'Top4 Non-Adjusted RAW'!$C:$J,7,FALSE)</f>
        <v>0.94343180037518404</v>
      </c>
      <c r="K14" s="12">
        <f>VLOOKUP($A14,'Top4 Non-Adjusted RAW'!$C:$J,8,FALSE)</f>
        <v>0.81956557117225903</v>
      </c>
    </row>
    <row r="15" spans="1:11" x14ac:dyDescent="0.2">
      <c r="A15">
        <v>40</v>
      </c>
      <c r="B15" s="17" t="s">
        <v>21</v>
      </c>
      <c r="C15" s="17"/>
      <c r="D15" s="15" t="s">
        <v>80</v>
      </c>
      <c r="E15" s="11" t="s">
        <v>55</v>
      </c>
      <c r="F15" s="12"/>
      <c r="G15" s="12"/>
      <c r="H15" s="12"/>
      <c r="I15" s="12"/>
      <c r="J15" s="12"/>
      <c r="K15" s="12"/>
    </row>
    <row r="16" spans="1:11" x14ac:dyDescent="0.2">
      <c r="A16">
        <v>3</v>
      </c>
      <c r="B16" s="17" t="s">
        <v>22</v>
      </c>
      <c r="C16" s="17"/>
      <c r="D16" s="15" t="s">
        <v>80</v>
      </c>
      <c r="E16" s="11" t="s">
        <v>55</v>
      </c>
      <c r="F16" s="12">
        <f>VLOOKUP($A16,'Top4 Non-Adjusted RAW'!$C:$J,3,FALSE)</f>
        <v>0.88368627984191805</v>
      </c>
      <c r="G16" s="12">
        <f>VLOOKUP($A16,'Top4 Non-Adjusted RAW'!$C:$J,4,FALSE)</f>
        <v>0.90572855099279703</v>
      </c>
      <c r="H16" s="12">
        <f>VLOOKUP($A16,'Top4 Non-Adjusted RAW'!$C:$J,5,FALSE)</f>
        <v>0.86843030121306097</v>
      </c>
      <c r="I16" s="12">
        <f>VLOOKUP($A16,'Top4 Non-Adjusted RAW'!$C:$J,6,FALSE)</f>
        <v>0.92421398187348003</v>
      </c>
      <c r="J16" s="12">
        <f>VLOOKUP($A16,'Top4 Non-Adjusted RAW'!$C:$J,7,FALSE)</f>
        <v>0.92886507684595099</v>
      </c>
      <c r="K16" s="12">
        <f>VLOOKUP($A16,'Top4 Non-Adjusted RAW'!$C:$J,8,FALSE)</f>
        <v>0.62600067848862795</v>
      </c>
    </row>
    <row r="17" spans="1:11" x14ac:dyDescent="0.2">
      <c r="A17">
        <v>7</v>
      </c>
      <c r="B17" s="17" t="s">
        <v>23</v>
      </c>
      <c r="C17" s="17"/>
      <c r="D17" s="15" t="s">
        <v>80</v>
      </c>
      <c r="E17" s="11" t="s">
        <v>55</v>
      </c>
      <c r="F17" s="12">
        <f>VLOOKUP($A17,'Top4 Non-Adjusted RAW'!$C:$J,3,FALSE)</f>
        <v>0.86098416350354601</v>
      </c>
      <c r="G17" s="12">
        <f>VLOOKUP($A17,'Top4 Non-Adjusted RAW'!$C:$J,4,FALSE)</f>
        <v>0.906712022163914</v>
      </c>
      <c r="H17" s="12">
        <f>VLOOKUP($A17,'Top4 Non-Adjusted RAW'!$C:$J,5,FALSE)</f>
        <v>0.86514415849027404</v>
      </c>
      <c r="I17" s="12">
        <f>VLOOKUP($A17,'Top4 Non-Adjusted RAW'!$C:$J,6,FALSE)</f>
        <v>0.88752311006636098</v>
      </c>
      <c r="J17" s="12">
        <f>VLOOKUP($A17,'Top4 Non-Adjusted RAW'!$C:$J,7,FALSE)</f>
        <v>0.85850791492127898</v>
      </c>
      <c r="K17" s="12">
        <f>VLOOKUP($A17,'Top4 Non-Adjusted RAW'!$C:$J,8,FALSE)</f>
        <v>0.66798918149422704</v>
      </c>
    </row>
    <row r="18" spans="1:11" x14ac:dyDescent="0.2">
      <c r="A18">
        <v>15</v>
      </c>
      <c r="B18" s="17" t="s">
        <v>24</v>
      </c>
      <c r="C18" s="17"/>
      <c r="D18" s="15" t="s">
        <v>80</v>
      </c>
      <c r="E18" s="11" t="s">
        <v>55</v>
      </c>
      <c r="F18" s="12">
        <f>VLOOKUP($A18,'Top4 Non-Adjusted RAW'!$C:$J,3,FALSE)</f>
        <v>0.87935377359260403</v>
      </c>
      <c r="G18" s="12">
        <f>VLOOKUP($A18,'Top4 Non-Adjusted RAW'!$C:$J,4,FALSE)</f>
        <v>0.90948846166751496</v>
      </c>
      <c r="H18" s="12">
        <f>VLOOKUP($A18,'Top4 Non-Adjusted RAW'!$C:$J,5,FALSE)</f>
        <v>0.860393836620995</v>
      </c>
      <c r="I18" s="12">
        <f>VLOOKUP($A18,'Top4 Non-Adjusted RAW'!$C:$J,6,FALSE)</f>
        <v>0.90888152513519305</v>
      </c>
      <c r="J18" s="12">
        <f>VLOOKUP($A18,'Top4 Non-Adjusted RAW'!$C:$J,7,FALSE)</f>
        <v>0.91665473080628301</v>
      </c>
      <c r="K18" s="12">
        <f>VLOOKUP($A18,'Top4 Non-Adjusted RAW'!$C:$J,8,FALSE)</f>
        <v>0.42606740020925898</v>
      </c>
    </row>
    <row r="19" spans="1:11" x14ac:dyDescent="0.2">
      <c r="A19">
        <v>29</v>
      </c>
      <c r="B19" s="18" t="s">
        <v>25</v>
      </c>
      <c r="C19" s="16"/>
      <c r="D19" s="15" t="s">
        <v>80</v>
      </c>
      <c r="E19" s="11" t="s">
        <v>55</v>
      </c>
      <c r="F19" s="12">
        <f>VLOOKUP($A19,'Top4 Non-Adjusted RAW'!$C:$J,3,FALSE)</f>
        <v>0.90629424119324198</v>
      </c>
      <c r="G19" s="12">
        <f>VLOOKUP($A19,'Top4 Non-Adjusted RAW'!$C:$J,4,FALSE)</f>
        <v>0.91238185035247399</v>
      </c>
      <c r="H19" s="12">
        <f>VLOOKUP($A19,'Top4 Non-Adjusted RAW'!$C:$J,5,FALSE)</f>
        <v>0.88924641892092604</v>
      </c>
      <c r="I19" s="12">
        <f>VLOOKUP($A19,'Top4 Non-Adjusted RAW'!$C:$J,6,FALSE)</f>
        <v>0.94301431000638503</v>
      </c>
      <c r="J19" s="12">
        <f>VLOOKUP($A19,'Top4 Non-Adjusted RAW'!$C:$J,7,FALSE)</f>
        <v>0.91187989111248202</v>
      </c>
      <c r="K19" s="12">
        <f>VLOOKUP($A19,'Top4 Non-Adjusted RAW'!$C:$J,8,FALSE)</f>
        <v>0.74432135233822005</v>
      </c>
    </row>
    <row r="20" spans="1:11" x14ac:dyDescent="0.2">
      <c r="A20">
        <v>21</v>
      </c>
      <c r="B20" s="16" t="s">
        <v>26</v>
      </c>
      <c r="C20" s="16"/>
      <c r="D20" s="15" t="s">
        <v>80</v>
      </c>
      <c r="E20" s="11" t="s">
        <v>55</v>
      </c>
      <c r="F20" s="12">
        <f>VLOOKUP($A20,'Top4 Non-Adjusted RAW'!$C:$J,3,FALSE)</f>
        <v>0.91333980252936997</v>
      </c>
      <c r="G20" s="12">
        <f>VLOOKUP($A20,'Top4 Non-Adjusted RAW'!$C:$J,4,FALSE)</f>
        <v>0.93580264958222503</v>
      </c>
      <c r="H20" s="12">
        <f>VLOOKUP($A20,'Top4 Non-Adjusted RAW'!$C:$J,5,FALSE)</f>
        <v>0.90039754746980305</v>
      </c>
      <c r="I20" s="12">
        <f>VLOOKUP($A20,'Top4 Non-Adjusted RAW'!$C:$J,6,FALSE)</f>
        <v>0.93247272038981899</v>
      </c>
      <c r="J20" s="12">
        <f>VLOOKUP($A20,'Top4 Non-Adjusted RAW'!$C:$J,7,FALSE)</f>
        <v>0.92641667474990597</v>
      </c>
      <c r="K20" s="12">
        <f>VLOOKUP($A20,'Top4 Non-Adjusted RAW'!$C:$J,8,FALSE)</f>
        <v>0.47705393877637198</v>
      </c>
    </row>
    <row r="21" spans="1:11" hidden="1" x14ac:dyDescent="0.2">
      <c r="A21">
        <v>54</v>
      </c>
      <c r="B21" s="16" t="s">
        <v>27</v>
      </c>
      <c r="C21" s="16"/>
      <c r="D21" s="15" t="s">
        <v>80</v>
      </c>
      <c r="E21" s="11" t="s">
        <v>55</v>
      </c>
      <c r="F21" s="12" t="e">
        <f>VLOOKUP($A21,'Top4 Non-Adjusted RAW'!$C:$J,3,FALSE)</f>
        <v>#N/A</v>
      </c>
      <c r="G21" s="12" t="e">
        <f>VLOOKUP($A21,'Top4 Non-Adjusted RAW'!$C:$J,4,FALSE)</f>
        <v>#N/A</v>
      </c>
      <c r="H21" s="12" t="e">
        <f>VLOOKUP($A21,'Top4 Non-Adjusted RAW'!$C:$J,5,FALSE)</f>
        <v>#N/A</v>
      </c>
      <c r="I21" s="12" t="e">
        <f>VLOOKUP($A21,'Top4 Non-Adjusted RAW'!$C:$J,6,FALSE)</f>
        <v>#N/A</v>
      </c>
      <c r="J21" s="12" t="e">
        <f>VLOOKUP($A21,'Top4 Non-Adjusted RAW'!$C:$J,7,FALSE)</f>
        <v>#N/A</v>
      </c>
      <c r="K21" s="12" t="e">
        <f>VLOOKUP($A21,'Top4 Non-Adjusted RAW'!$C:$J,8,FALSE)</f>
        <v>#N/A</v>
      </c>
    </row>
    <row r="22" spans="1:11" x14ac:dyDescent="0.2">
      <c r="A22">
        <v>24</v>
      </c>
      <c r="B22" s="17" t="s">
        <v>28</v>
      </c>
      <c r="C22" s="17"/>
      <c r="D22" s="15" t="s">
        <v>80</v>
      </c>
      <c r="E22" s="11" t="s">
        <v>55</v>
      </c>
      <c r="F22" s="12">
        <f>VLOOKUP($A22,'Top4 Non-Adjusted RAW'!$C:$J,3,FALSE)</f>
        <v>0.90987262595438601</v>
      </c>
      <c r="G22" s="12">
        <f>VLOOKUP($A22,'Top4 Non-Adjusted RAW'!$C:$J,4,FALSE)</f>
        <v>0.92182544087309104</v>
      </c>
      <c r="H22" s="12">
        <f>VLOOKUP($A22,'Top4 Non-Adjusted RAW'!$C:$J,5,FALSE)</f>
        <v>0.89824799623746199</v>
      </c>
      <c r="I22" s="12">
        <f>VLOOKUP($A22,'Top4 Non-Adjusted RAW'!$C:$J,6,FALSE)</f>
        <v>0.92287795582694299</v>
      </c>
      <c r="J22" s="12">
        <f>VLOOKUP($A22,'Top4 Non-Adjusted RAW'!$C:$J,7,FALSE)</f>
        <v>0.93690168540323404</v>
      </c>
      <c r="K22" s="12">
        <f>VLOOKUP($A22,'Top4 Non-Adjusted RAW'!$C:$J,8,FALSE)</f>
        <v>0.81066121026647198</v>
      </c>
    </row>
    <row r="23" spans="1:11" x14ac:dyDescent="0.2">
      <c r="A23">
        <v>23</v>
      </c>
      <c r="B23" s="17" t="s">
        <v>29</v>
      </c>
      <c r="C23" s="17"/>
      <c r="D23" s="15" t="s">
        <v>80</v>
      </c>
      <c r="E23" s="11" t="s">
        <v>55</v>
      </c>
      <c r="F23" s="12">
        <f>VLOOKUP($A23,'Top4 Non-Adjusted RAW'!$C:$J,3,FALSE)</f>
        <v>0.86377530962770999</v>
      </c>
      <c r="G23" s="12">
        <f>VLOOKUP($A23,'Top4 Non-Adjusted RAW'!$C:$J,4,FALSE)</f>
        <v>0.89681140520972902</v>
      </c>
      <c r="H23" s="12">
        <f>VLOOKUP($A23,'Top4 Non-Adjusted RAW'!$C:$J,5,FALSE)</f>
        <v>0.84279793049926399</v>
      </c>
      <c r="I23" s="12">
        <f>VLOOKUP($A23,'Top4 Non-Adjusted RAW'!$C:$J,6,FALSE)</f>
        <v>0.90048759041753701</v>
      </c>
      <c r="J23" s="12">
        <f>VLOOKUP($A23,'Top4 Non-Adjusted RAW'!$C:$J,7,FALSE)</f>
        <v>0.87582308930366803</v>
      </c>
      <c r="K23" s="12">
        <f>VLOOKUP($A23,'Top4 Non-Adjusted RAW'!$C:$J,8,FALSE)</f>
        <v>0.70319903389883698</v>
      </c>
    </row>
    <row r="24" spans="1:11" x14ac:dyDescent="0.2">
      <c r="A24">
        <v>20</v>
      </c>
      <c r="B24" s="17" t="s">
        <v>30</v>
      </c>
      <c r="C24" s="17"/>
      <c r="D24" s="15" t="s">
        <v>80</v>
      </c>
      <c r="E24" s="11" t="s">
        <v>55</v>
      </c>
      <c r="F24" s="12">
        <f>VLOOKUP($A24,'Top4 Non-Adjusted RAW'!$C:$J,3,FALSE)</f>
        <v>0.86398882233434204</v>
      </c>
      <c r="G24" s="12">
        <f>VLOOKUP($A24,'Top4 Non-Adjusted RAW'!$C:$J,4,FALSE)</f>
        <v>0.89413840220246599</v>
      </c>
      <c r="H24" s="12">
        <f>VLOOKUP($A24,'Top4 Non-Adjusted RAW'!$C:$J,5,FALSE)</f>
        <v>0.86534049822122105</v>
      </c>
      <c r="I24" s="12">
        <f>VLOOKUP($A24,'Top4 Non-Adjusted RAW'!$C:$J,6,FALSE)</f>
        <v>0.89266604335886202</v>
      </c>
      <c r="J24" s="12">
        <f>VLOOKUP($A24,'Top4 Non-Adjusted RAW'!$C:$J,7,FALSE)</f>
        <v>0.88823734959147804</v>
      </c>
      <c r="K24" s="12">
        <f>VLOOKUP($A24,'Top4 Non-Adjusted RAW'!$C:$J,8,FALSE)</f>
        <v>0.68332780792829095</v>
      </c>
    </row>
    <row r="25" spans="1:11" x14ac:dyDescent="0.2">
      <c r="A25">
        <v>41</v>
      </c>
      <c r="B25" s="17" t="s">
        <v>31</v>
      </c>
      <c r="C25" s="17"/>
      <c r="D25" s="15" t="s">
        <v>80</v>
      </c>
      <c r="E25" s="11" t="s">
        <v>55</v>
      </c>
      <c r="F25" s="12">
        <f>VLOOKUP($A25,'Top4 Non-Adjusted RAW'!$C:$J,3,FALSE)</f>
        <v>0.860829434697858</v>
      </c>
      <c r="G25" s="12">
        <f>VLOOKUP($A25,'Top4 Non-Adjusted RAW'!$C:$J,4,FALSE)</f>
        <v>0.912042729711804</v>
      </c>
      <c r="H25" s="12">
        <f>VLOOKUP($A25,'Top4 Non-Adjusted RAW'!$C:$J,5,FALSE)</f>
        <v>0.83244954020073203</v>
      </c>
      <c r="I25" s="12">
        <f>VLOOKUP($A25,'Top4 Non-Adjusted RAW'!$C:$J,6,FALSE)</f>
        <v>0.89880554729891005</v>
      </c>
      <c r="J25" s="12">
        <f>VLOOKUP($A25,'Top4 Non-Adjusted RAW'!$C:$J,7,FALSE)</f>
        <v>0.90948205491511602</v>
      </c>
      <c r="K25" s="12">
        <f>VLOOKUP($A25,'Top4 Non-Adjusted RAW'!$C:$J,8,FALSE)</f>
        <v>0.72714417525088404</v>
      </c>
    </row>
    <row r="26" spans="1:11" x14ac:dyDescent="0.2">
      <c r="A26">
        <v>65</v>
      </c>
      <c r="B26" s="17" t="s">
        <v>32</v>
      </c>
      <c r="C26" s="17"/>
      <c r="D26" s="15" t="s">
        <v>80</v>
      </c>
      <c r="E26" s="11" t="s">
        <v>55</v>
      </c>
      <c r="F26" s="12">
        <f>VLOOKUP($A26,'Top4 Non-Adjusted RAW'!$C:$J,3,FALSE)</f>
        <v>0.88528274821053898</v>
      </c>
      <c r="G26" s="12">
        <f>VLOOKUP($A26,'Top4 Non-Adjusted RAW'!$C:$J,4,FALSE)</f>
        <v>0.95117571322007399</v>
      </c>
      <c r="H26" s="12">
        <f>VLOOKUP($A26,'Top4 Non-Adjusted RAW'!$C:$J,5,FALSE)</f>
        <v>0.87795555893868904</v>
      </c>
      <c r="I26" s="12">
        <f>VLOOKUP($A26,'Top4 Non-Adjusted RAW'!$C:$J,6,FALSE)</f>
        <v>0.936300751983831</v>
      </c>
      <c r="J26" s="12">
        <f>VLOOKUP($A26,'Top4 Non-Adjusted RAW'!$C:$J,7,FALSE)</f>
        <v>0.91318145083749303</v>
      </c>
      <c r="K26" s="12">
        <f>VLOOKUP($A26,'Top4 Non-Adjusted RAW'!$C:$J,8,FALSE)</f>
        <v>0.72258117151725398</v>
      </c>
    </row>
    <row r="27" spans="1:11" x14ac:dyDescent="0.2">
      <c r="A27">
        <v>22</v>
      </c>
      <c r="B27" s="17" t="s">
        <v>33</v>
      </c>
      <c r="C27" s="17"/>
      <c r="D27" s="15" t="s">
        <v>80</v>
      </c>
      <c r="E27" s="11" t="s">
        <v>55</v>
      </c>
      <c r="F27" s="12">
        <f>VLOOKUP($A27,'Top4 Non-Adjusted RAW'!$C:$J,3,FALSE)</f>
        <v>0.77880428021747605</v>
      </c>
      <c r="G27" s="12">
        <f>VLOOKUP($A27,'Top4 Non-Adjusted RAW'!$C:$J,4,FALSE)</f>
        <v>0.89187821533608402</v>
      </c>
      <c r="H27" s="12">
        <f>VLOOKUP($A27,'Top4 Non-Adjusted RAW'!$C:$J,5,FALSE)</f>
        <v>0.77849380045667904</v>
      </c>
      <c r="I27" s="12">
        <f>VLOOKUP($A27,'Top4 Non-Adjusted RAW'!$C:$J,6,FALSE)</f>
        <v>0.825051896881696</v>
      </c>
      <c r="J27" s="12">
        <f>VLOOKUP($A27,'Top4 Non-Adjusted RAW'!$C:$J,7,FALSE)</f>
        <v>0.84784103225122398</v>
      </c>
      <c r="K27" s="12">
        <f>VLOOKUP($A27,'Top4 Non-Adjusted RAW'!$C:$J,8,FALSE)</f>
        <v>0.62355774886986703</v>
      </c>
    </row>
    <row r="28" spans="1:11" x14ac:dyDescent="0.2">
      <c r="A28">
        <v>56</v>
      </c>
      <c r="B28" s="18" t="s">
        <v>34</v>
      </c>
      <c r="C28" s="16"/>
      <c r="D28" s="15" t="s">
        <v>80</v>
      </c>
      <c r="E28" s="11" t="s">
        <v>55</v>
      </c>
      <c r="F28" s="12">
        <f>VLOOKUP($A28,'Top4 Non-Adjusted RAW'!$C:$J,3,FALSE)</f>
        <v>0.83587044981021097</v>
      </c>
      <c r="G28" s="12">
        <f>VLOOKUP($A28,'Top4 Non-Adjusted RAW'!$C:$J,4,FALSE)</f>
        <v>0.90649989904125805</v>
      </c>
      <c r="H28" s="12">
        <f>VLOOKUP($A28,'Top4 Non-Adjusted RAW'!$C:$J,5,FALSE)</f>
        <v>0.81980497782850703</v>
      </c>
      <c r="I28" s="12">
        <f>VLOOKUP($A28,'Top4 Non-Adjusted RAW'!$C:$J,6,FALSE)</f>
        <v>0.89312375129328403</v>
      </c>
      <c r="J28" s="12">
        <f>VLOOKUP($A28,'Top4 Non-Adjusted RAW'!$C:$J,7,FALSE)</f>
        <v>0.83916796160873797</v>
      </c>
      <c r="K28" s="12">
        <f>VLOOKUP($A28,'Top4 Non-Adjusted RAW'!$C:$J,8,FALSE)</f>
        <v>0.66145009486060402</v>
      </c>
    </row>
    <row r="29" spans="1:11" x14ac:dyDescent="0.2">
      <c r="A29">
        <v>35</v>
      </c>
      <c r="B29" s="16" t="s">
        <v>35</v>
      </c>
      <c r="C29" s="16"/>
      <c r="D29" s="15" t="s">
        <v>80</v>
      </c>
      <c r="E29" s="11" t="s">
        <v>55</v>
      </c>
      <c r="F29" s="12">
        <f>VLOOKUP($A29,'Top4 Non-Adjusted RAW'!$C:$J,3,FALSE)</f>
        <v>0.86876612305288203</v>
      </c>
      <c r="G29" s="12">
        <f>VLOOKUP($A29,'Top4 Non-Adjusted RAW'!$C:$J,4,FALSE)</f>
        <v>0.90746202310152302</v>
      </c>
      <c r="H29" s="12">
        <f>VLOOKUP($A29,'Top4 Non-Adjusted RAW'!$C:$J,5,FALSE)</f>
        <v>0.82470456188013297</v>
      </c>
      <c r="I29" s="12">
        <f>VLOOKUP($A29,'Top4 Non-Adjusted RAW'!$C:$J,6,FALSE)</f>
        <v>0.92620020231584099</v>
      </c>
      <c r="J29" s="12">
        <f>VLOOKUP($A29,'Top4 Non-Adjusted RAW'!$C:$J,7,FALSE)</f>
        <v>0.89946839220022201</v>
      </c>
      <c r="K29" s="12">
        <f>VLOOKUP($A29,'Top4 Non-Adjusted RAW'!$C:$J,8,FALSE)</f>
        <v>0.77940788407302197</v>
      </c>
    </row>
    <row r="30" spans="1:11" x14ac:dyDescent="0.2">
      <c r="A30">
        <v>57</v>
      </c>
      <c r="B30" s="16" t="s">
        <v>36</v>
      </c>
      <c r="C30" s="16"/>
      <c r="D30" s="15" t="s">
        <v>80</v>
      </c>
      <c r="E30" s="11" t="s">
        <v>55</v>
      </c>
      <c r="F30" s="12">
        <f>VLOOKUP($A30,'Top4 Non-Adjusted RAW'!$C:$J,3,FALSE)</f>
        <v>0.87466020204954198</v>
      </c>
      <c r="G30" s="12">
        <f>VLOOKUP($A30,'Top4 Non-Adjusted RAW'!$C:$J,4,FALSE)</f>
        <v>0.92179528197150196</v>
      </c>
      <c r="H30" s="12">
        <f>VLOOKUP($A30,'Top4 Non-Adjusted RAW'!$C:$J,5,FALSE)</f>
        <v>0.84087507086362301</v>
      </c>
      <c r="I30" s="12">
        <f>VLOOKUP($A30,'Top4 Non-Adjusted RAW'!$C:$J,6,FALSE)</f>
        <v>0.89901883737406896</v>
      </c>
      <c r="J30" s="12">
        <f>VLOOKUP($A30,'Top4 Non-Adjusted RAW'!$C:$J,7,FALSE)</f>
        <v>0.86998234928027296</v>
      </c>
      <c r="K30" s="12">
        <f>VLOOKUP($A30,'Top4 Non-Adjusted RAW'!$C:$J,8,FALSE)</f>
        <v>0.66290950907313895</v>
      </c>
    </row>
    <row r="31" spans="1:11" x14ac:dyDescent="0.2">
      <c r="A31">
        <v>67</v>
      </c>
      <c r="B31" s="16" t="s">
        <v>37</v>
      </c>
      <c r="C31" s="16"/>
      <c r="D31" s="15" t="s">
        <v>80</v>
      </c>
      <c r="E31" s="11" t="s">
        <v>55</v>
      </c>
      <c r="F31" s="12">
        <f>VLOOKUP($A31,'Top4 Non-Adjusted RAW'!$C:$J,3,FALSE)</f>
        <v>0.932255149326501</v>
      </c>
      <c r="G31" s="12">
        <f>VLOOKUP($A31,'Top4 Non-Adjusted RAW'!$C:$J,4,FALSE)</f>
        <v>0.94093679470876301</v>
      </c>
      <c r="H31" s="12">
        <f>VLOOKUP($A31,'Top4 Non-Adjusted RAW'!$C:$J,5,FALSE)</f>
        <v>0.90212880331794199</v>
      </c>
      <c r="I31" s="12">
        <f>VLOOKUP($A31,'Top4 Non-Adjusted RAW'!$C:$J,6,FALSE)</f>
        <v>0.95058054527351699</v>
      </c>
      <c r="J31" s="12">
        <f>VLOOKUP($A31,'Top4 Non-Adjusted RAW'!$C:$J,7,FALSE)</f>
        <v>0.95934115523818797</v>
      </c>
      <c r="K31" s="12">
        <f>VLOOKUP($A31,'Top4 Non-Adjusted RAW'!$C:$J,8,FALSE)</f>
        <v>0.72847637870222504</v>
      </c>
    </row>
    <row r="32" spans="1:11" x14ac:dyDescent="0.2">
      <c r="A32">
        <v>39</v>
      </c>
      <c r="B32" s="16" t="s">
        <v>38</v>
      </c>
      <c r="C32" s="16"/>
      <c r="D32" s="15" t="s">
        <v>80</v>
      </c>
      <c r="E32" s="11" t="s">
        <v>55</v>
      </c>
      <c r="F32" s="12">
        <f>VLOOKUP($A32,'Top4 Non-Adjusted RAW'!$C:$J,3,FALSE)</f>
        <v>0.86643578531635201</v>
      </c>
      <c r="G32" s="12">
        <f>VLOOKUP($A32,'Top4 Non-Adjusted RAW'!$C:$J,4,FALSE)</f>
        <v>0.91812552366744304</v>
      </c>
      <c r="H32" s="12">
        <f>VLOOKUP($A32,'Top4 Non-Adjusted RAW'!$C:$J,5,FALSE)</f>
        <v>0.88290107350154601</v>
      </c>
      <c r="I32" s="12">
        <f>VLOOKUP($A32,'Top4 Non-Adjusted RAW'!$C:$J,6,FALSE)</f>
        <v>0.88776436653909596</v>
      </c>
      <c r="J32" s="12">
        <f>VLOOKUP($A32,'Top4 Non-Adjusted RAW'!$C:$J,7,FALSE)</f>
        <v>0.86016763201843804</v>
      </c>
      <c r="K32" s="12">
        <f>VLOOKUP($A32,'Top4 Non-Adjusted RAW'!$C:$J,8,FALSE)</f>
        <v>0.693990257894468</v>
      </c>
    </row>
    <row r="33" spans="1:11" x14ac:dyDescent="0.2">
      <c r="A33">
        <v>4</v>
      </c>
      <c r="B33" s="19" t="s">
        <v>39</v>
      </c>
      <c r="C33" s="20"/>
      <c r="D33" s="15" t="s">
        <v>80</v>
      </c>
      <c r="E33" s="11" t="s">
        <v>55</v>
      </c>
      <c r="F33" s="12">
        <f>VLOOKUP($A33,'Top4 Non-Adjusted RAW'!$C:$J,3,FALSE)</f>
        <v>0.87280360155567904</v>
      </c>
      <c r="G33" s="12">
        <f>VLOOKUP($A33,'Top4 Non-Adjusted RAW'!$C:$J,4,FALSE)</f>
        <v>0.91694591030735495</v>
      </c>
      <c r="H33" s="12">
        <f>VLOOKUP($A33,'Top4 Non-Adjusted RAW'!$C:$J,5,FALSE)</f>
        <v>0.76288747264734602</v>
      </c>
      <c r="I33" s="12">
        <f>VLOOKUP($A33,'Top4 Non-Adjusted RAW'!$C:$J,6,FALSE)</f>
        <v>0.91657800896733999</v>
      </c>
      <c r="J33" s="12">
        <f>VLOOKUP($A33,'Top4 Non-Adjusted RAW'!$C:$J,7,FALSE)</f>
        <v>0.87186748356430099</v>
      </c>
      <c r="K33" s="12">
        <f>VLOOKUP($A33,'Top4 Non-Adjusted RAW'!$C:$J,8,FALSE)</f>
        <v>0.61203529272680302</v>
      </c>
    </row>
    <row r="34" spans="1:11" x14ac:dyDescent="0.2">
      <c r="A34">
        <v>63</v>
      </c>
      <c r="B34" s="16" t="s">
        <v>40</v>
      </c>
      <c r="C34" s="16"/>
      <c r="D34" s="15" t="s">
        <v>80</v>
      </c>
      <c r="E34" s="11" t="s">
        <v>55</v>
      </c>
      <c r="F34" s="12">
        <f>VLOOKUP($A34,'Top4 Non-Adjusted RAW'!$C:$J,3,FALSE)</f>
        <v>0.74386951048304895</v>
      </c>
      <c r="G34" s="12">
        <f>VLOOKUP($A34,'Top4 Non-Adjusted RAW'!$C:$J,4,FALSE)</f>
        <v>0.90569371644373498</v>
      </c>
      <c r="H34" s="12">
        <f>VLOOKUP($A34,'Top4 Non-Adjusted RAW'!$C:$J,5,FALSE)</f>
        <v>0.84044408771954704</v>
      </c>
      <c r="I34" s="12">
        <f>VLOOKUP($A34,'Top4 Non-Adjusted RAW'!$C:$J,6,FALSE)</f>
        <v>0.71912652023288104</v>
      </c>
      <c r="J34" s="12">
        <f>VLOOKUP($A34,'Top4 Non-Adjusted RAW'!$C:$J,7,FALSE)</f>
        <v>0.83531787066819096</v>
      </c>
      <c r="K34" s="12">
        <f>VLOOKUP($A34,'Top4 Non-Adjusted RAW'!$C:$J,8,FALSE)</f>
        <v>0.56544160817730504</v>
      </c>
    </row>
    <row r="35" spans="1:11" x14ac:dyDescent="0.2">
      <c r="A35">
        <v>27</v>
      </c>
      <c r="B35" s="16" t="s">
        <v>41</v>
      </c>
      <c r="C35" s="16"/>
      <c r="D35" s="15" t="s">
        <v>80</v>
      </c>
      <c r="E35" s="11" t="s">
        <v>55</v>
      </c>
      <c r="F35" s="12">
        <f>VLOOKUP($A35,'Top4 Non-Adjusted RAW'!$C:$J,3,FALSE)</f>
        <v>0.67266692298442698</v>
      </c>
      <c r="G35" s="12">
        <f>VLOOKUP($A35,'Top4 Non-Adjusted RAW'!$C:$J,4,FALSE)</f>
        <v>0.82340992085683495</v>
      </c>
      <c r="H35" s="12">
        <f>VLOOKUP($A35,'Top4 Non-Adjusted RAW'!$C:$J,5,FALSE)</f>
        <v>0.62405651723126698</v>
      </c>
      <c r="I35" s="12">
        <f>VLOOKUP($A35,'Top4 Non-Adjusted RAW'!$C:$J,6,FALSE)</f>
        <v>0.74291181344075596</v>
      </c>
      <c r="J35" s="12">
        <f>VLOOKUP($A35,'Top4 Non-Adjusted RAW'!$C:$J,7,FALSE)</f>
        <v>0.65936752388246</v>
      </c>
      <c r="K35" s="12">
        <f>VLOOKUP($A35,'Top4 Non-Adjusted RAW'!$C:$J,8,FALSE)</f>
        <v>0.58458769851190595</v>
      </c>
    </row>
    <row r="36" spans="1:11" x14ac:dyDescent="0.2">
      <c r="A36">
        <v>26</v>
      </c>
      <c r="B36" s="16" t="s">
        <v>42</v>
      </c>
      <c r="C36" s="16"/>
      <c r="D36" s="15" t="s">
        <v>80</v>
      </c>
      <c r="E36" s="11" t="s">
        <v>55</v>
      </c>
      <c r="F36" s="12">
        <f>VLOOKUP($A36,'Top4 Non-Adjusted RAW'!$C:$J,3,FALSE)</f>
        <v>0.69158196520808901</v>
      </c>
      <c r="G36" s="12">
        <f>VLOOKUP($A36,'Top4 Non-Adjusted RAW'!$C:$J,4,FALSE)</f>
        <v>0.82765840349701003</v>
      </c>
      <c r="H36" s="12">
        <f>VLOOKUP($A36,'Top4 Non-Adjusted RAW'!$C:$J,5,FALSE)</f>
        <v>0.68447187646308705</v>
      </c>
      <c r="I36" s="12">
        <f>VLOOKUP($A36,'Top4 Non-Adjusted RAW'!$C:$J,6,FALSE)</f>
        <v>0.76526397007830005</v>
      </c>
      <c r="J36" s="12">
        <f>VLOOKUP($A36,'Top4 Non-Adjusted RAW'!$C:$J,7,FALSE)</f>
        <v>0.77832708525081096</v>
      </c>
      <c r="K36" s="12">
        <f>VLOOKUP($A36,'Top4 Non-Adjusted RAW'!$C:$J,8,FALSE)</f>
        <v>0.51976266921740399</v>
      </c>
    </row>
    <row r="37" spans="1:11" x14ac:dyDescent="0.2">
      <c r="A37">
        <v>18</v>
      </c>
      <c r="B37" s="16" t="s">
        <v>43</v>
      </c>
      <c r="C37" s="16"/>
      <c r="D37" s="15" t="s">
        <v>80</v>
      </c>
      <c r="E37" s="11" t="s">
        <v>55</v>
      </c>
      <c r="F37" s="12">
        <f>VLOOKUP($A37,'Top4 Non-Adjusted RAW'!$C:$J,3,FALSE)</f>
        <v>0.70368270494905505</v>
      </c>
      <c r="G37" s="12">
        <f>VLOOKUP($A37,'Top4 Non-Adjusted RAW'!$C:$J,4,FALSE)</f>
        <v>0.79499350258433998</v>
      </c>
      <c r="H37" s="12">
        <f>VLOOKUP($A37,'Top4 Non-Adjusted RAW'!$C:$J,5,FALSE)</f>
        <v>0.70293647959157501</v>
      </c>
      <c r="I37" s="12">
        <f>VLOOKUP($A37,'Top4 Non-Adjusted RAW'!$C:$J,6,FALSE)</f>
        <v>0.76478421241684003</v>
      </c>
      <c r="J37" s="12">
        <f>VLOOKUP($A37,'Top4 Non-Adjusted RAW'!$C:$J,7,FALSE)</f>
        <v>0.73665203665811196</v>
      </c>
      <c r="K37" s="12">
        <f>VLOOKUP($A37,'Top4 Non-Adjusted RAW'!$C:$J,8,FALSE)</f>
        <v>0.53533486549322695</v>
      </c>
    </row>
    <row r="38" spans="1:11" x14ac:dyDescent="0.2">
      <c r="A38">
        <v>30</v>
      </c>
      <c r="B38" s="16" t="s">
        <v>44</v>
      </c>
      <c r="C38" s="16"/>
      <c r="D38" s="15" t="s">
        <v>80</v>
      </c>
      <c r="E38" s="11" t="s">
        <v>55</v>
      </c>
      <c r="F38" s="12">
        <f>VLOOKUP($A38,'Top4 Non-Adjusted RAW'!$C:$J,3,FALSE)</f>
        <v>0.85328611382657304</v>
      </c>
      <c r="G38" s="12">
        <f>VLOOKUP($A38,'Top4 Non-Adjusted RAW'!$C:$J,4,FALSE)</f>
        <v>0.91555696641870499</v>
      </c>
      <c r="H38" s="12">
        <f>VLOOKUP($A38,'Top4 Non-Adjusted RAW'!$C:$J,5,FALSE)</f>
        <v>0.87275113012055805</v>
      </c>
      <c r="I38" s="12">
        <f>VLOOKUP($A38,'Top4 Non-Adjusted RAW'!$C:$J,6,FALSE)</f>
        <v>0.84823627804953805</v>
      </c>
      <c r="J38" s="12">
        <f>VLOOKUP($A38,'Top4 Non-Adjusted RAW'!$C:$J,7,FALSE)</f>
        <v>0.86670192562621495</v>
      </c>
      <c r="K38" s="12">
        <f>VLOOKUP($A38,'Top4 Non-Adjusted RAW'!$C:$J,8,FALSE)</f>
        <v>0.66979445647484404</v>
      </c>
    </row>
    <row r="39" spans="1:11" x14ac:dyDescent="0.2">
      <c r="A39">
        <v>34</v>
      </c>
      <c r="B39" s="16" t="s">
        <v>45</v>
      </c>
      <c r="C39" s="16"/>
      <c r="D39" s="15" t="s">
        <v>80</v>
      </c>
      <c r="E39" s="11" t="s">
        <v>55</v>
      </c>
      <c r="F39" s="12">
        <f>VLOOKUP($A39,'Top4 Non-Adjusted RAW'!$C:$J,3,FALSE)</f>
        <v>0.76484413734292001</v>
      </c>
      <c r="G39" s="12">
        <f>VLOOKUP($A39,'Top4 Non-Adjusted RAW'!$C:$J,4,FALSE)</f>
        <v>0.88221871019663101</v>
      </c>
      <c r="H39" s="12">
        <f>VLOOKUP($A39,'Top4 Non-Adjusted RAW'!$C:$J,5,FALSE)</f>
        <v>0.74090496117581495</v>
      </c>
      <c r="I39" s="12">
        <f>VLOOKUP($A39,'Top4 Non-Adjusted RAW'!$C:$J,6,FALSE)</f>
        <v>0.860952960817151</v>
      </c>
      <c r="J39" s="12">
        <f>VLOOKUP($A39,'Top4 Non-Adjusted RAW'!$C:$J,7,FALSE)</f>
        <v>0.80995891200666104</v>
      </c>
      <c r="K39" s="12">
        <f>VLOOKUP($A39,'Top4 Non-Adjusted RAW'!$C:$J,8,FALSE)</f>
        <v>0.63124751965021697</v>
      </c>
    </row>
    <row r="40" spans="1:11" x14ac:dyDescent="0.2">
      <c r="A40">
        <v>52</v>
      </c>
      <c r="B40" s="16" t="s">
        <v>46</v>
      </c>
      <c r="C40" s="16"/>
      <c r="D40" s="15" t="s">
        <v>80</v>
      </c>
      <c r="E40" s="11" t="s">
        <v>55</v>
      </c>
      <c r="F40" s="12">
        <f>VLOOKUP($A40,'Top4 Non-Adjusted RAW'!$C:$J,3,FALSE)</f>
        <v>0.75177222302527102</v>
      </c>
      <c r="G40" s="12">
        <f>VLOOKUP($A40,'Top4 Non-Adjusted RAW'!$C:$J,4,FALSE)</f>
        <v>0.84654148366439297</v>
      </c>
      <c r="H40" s="12">
        <f>VLOOKUP($A40,'Top4 Non-Adjusted RAW'!$C:$J,5,FALSE)</f>
        <v>0.77241591322426895</v>
      </c>
      <c r="I40" s="12">
        <f>VLOOKUP($A40,'Top4 Non-Adjusted RAW'!$C:$J,6,FALSE)</f>
        <v>0.79434077080740395</v>
      </c>
      <c r="J40" s="12">
        <f>VLOOKUP($A40,'Top4 Non-Adjusted RAW'!$C:$J,7,FALSE)</f>
        <v>0.77592295019026603</v>
      </c>
      <c r="K40" s="12">
        <f>VLOOKUP($A40,'Top4 Non-Adjusted RAW'!$C:$J,8,FALSE)</f>
        <v>0.556943809729046</v>
      </c>
    </row>
    <row r="41" spans="1:11" x14ac:dyDescent="0.2">
      <c r="A41">
        <v>25</v>
      </c>
      <c r="B41" s="16" t="s">
        <v>47</v>
      </c>
      <c r="C41" s="16"/>
      <c r="D41" s="15" t="s">
        <v>80</v>
      </c>
      <c r="E41" s="11" t="s">
        <v>55</v>
      </c>
      <c r="F41" s="12">
        <f>VLOOKUP($A41,'Top4 Non-Adjusted RAW'!$C:$J,3,FALSE)</f>
        <v>0.796666343590263</v>
      </c>
      <c r="G41" s="12">
        <f>VLOOKUP($A41,'Top4 Non-Adjusted RAW'!$C:$J,4,FALSE)</f>
        <v>0.878162377970372</v>
      </c>
      <c r="H41" s="12">
        <f>VLOOKUP($A41,'Top4 Non-Adjusted RAW'!$C:$J,5,FALSE)</f>
        <v>0.78699897740929703</v>
      </c>
      <c r="I41" s="12">
        <f>VLOOKUP($A41,'Top4 Non-Adjusted RAW'!$C:$J,6,FALSE)</f>
        <v>0.804186601256898</v>
      </c>
      <c r="J41" s="12">
        <f>VLOOKUP($A41,'Top4 Non-Adjusted RAW'!$C:$J,7,FALSE)</f>
        <v>0.75697316909709</v>
      </c>
      <c r="K41" s="12">
        <f>VLOOKUP($A41,'Top4 Non-Adjusted RAW'!$C:$J,8,FALSE)</f>
        <v>0.622973754277102</v>
      </c>
    </row>
    <row r="42" spans="1:11" x14ac:dyDescent="0.2">
      <c r="A42">
        <v>45</v>
      </c>
      <c r="B42" s="16" t="s">
        <v>48</v>
      </c>
      <c r="C42" s="16"/>
      <c r="D42" s="15" t="s">
        <v>80</v>
      </c>
      <c r="E42" s="11" t="s">
        <v>55</v>
      </c>
      <c r="F42" s="12">
        <f>VLOOKUP($A42,'Top4 Non-Adjusted RAW'!$C:$J,3,FALSE)</f>
        <v>0.74073458790040003</v>
      </c>
      <c r="G42" s="12">
        <f>VLOOKUP($A42,'Top4 Non-Adjusted RAW'!$C:$J,4,FALSE)</f>
        <v>0.84727620253372904</v>
      </c>
      <c r="H42" s="12">
        <f>VLOOKUP($A42,'Top4 Non-Adjusted RAW'!$C:$J,5,FALSE)</f>
        <v>0.72550889822752296</v>
      </c>
      <c r="I42" s="12">
        <f>VLOOKUP($A42,'Top4 Non-Adjusted RAW'!$C:$J,6,FALSE)</f>
        <v>0.77144136600185298</v>
      </c>
      <c r="J42" s="12">
        <f>VLOOKUP($A42,'Top4 Non-Adjusted RAW'!$C:$J,7,FALSE)</f>
        <v>0.77560978990754903</v>
      </c>
      <c r="K42" s="12">
        <f>VLOOKUP($A42,'Top4 Non-Adjusted RAW'!$C:$J,8,FALSE)</f>
        <v>0.552996333918084</v>
      </c>
    </row>
    <row r="43" spans="1:11" x14ac:dyDescent="0.2">
      <c r="A43">
        <v>48</v>
      </c>
      <c r="B43" s="16" t="s">
        <v>49</v>
      </c>
      <c r="C43" s="16"/>
      <c r="D43" s="15" t="s">
        <v>80</v>
      </c>
      <c r="E43" s="11" t="s">
        <v>55</v>
      </c>
      <c r="F43" s="12">
        <f>VLOOKUP($A43,'Top4 Non-Adjusted RAW'!$C:$J,3,FALSE)</f>
        <v>0.77460124043104694</v>
      </c>
      <c r="G43" s="12">
        <f>VLOOKUP($A43,'Top4 Non-Adjusted RAW'!$C:$J,4,FALSE)</f>
        <v>0.83722497688981701</v>
      </c>
      <c r="H43" s="12">
        <f>VLOOKUP($A43,'Top4 Non-Adjusted RAW'!$C:$J,5,FALSE)</f>
        <v>0.76722223244077503</v>
      </c>
      <c r="I43" s="12">
        <f>VLOOKUP($A43,'Top4 Non-Adjusted RAW'!$C:$J,6,FALSE)</f>
        <v>0.83317295636226396</v>
      </c>
      <c r="J43" s="12">
        <f>VLOOKUP($A43,'Top4 Non-Adjusted RAW'!$C:$J,7,FALSE)</f>
        <v>0.81190967631891697</v>
      </c>
      <c r="K43" s="12">
        <f>VLOOKUP($A43,'Top4 Non-Adjusted RAW'!$C:$J,8,FALSE)</f>
        <v>0.62444573010327298</v>
      </c>
    </row>
    <row r="44" spans="1:11" x14ac:dyDescent="0.2">
      <c r="A44">
        <v>19</v>
      </c>
      <c r="B44" s="16" t="s">
        <v>50</v>
      </c>
      <c r="C44" s="16"/>
      <c r="D44" s="15" t="s">
        <v>80</v>
      </c>
      <c r="E44" s="11" t="s">
        <v>55</v>
      </c>
      <c r="F44" s="12">
        <f>VLOOKUP($A44,'Top4 Non-Adjusted RAW'!$C:$J,3,FALSE)</f>
        <v>0.79766145353419204</v>
      </c>
      <c r="G44" s="12">
        <f>VLOOKUP($A44,'Top4 Non-Adjusted RAW'!$C:$J,4,FALSE)</f>
        <v>0.86117674636764197</v>
      </c>
      <c r="H44" s="12">
        <f>VLOOKUP($A44,'Top4 Non-Adjusted RAW'!$C:$J,5,FALSE)</f>
        <v>0.81842339141027398</v>
      </c>
      <c r="I44" s="12">
        <f>VLOOKUP($A44,'Top4 Non-Adjusted RAW'!$C:$J,6,FALSE)</f>
        <v>0.80263791604204604</v>
      </c>
      <c r="J44" s="12">
        <f>VLOOKUP($A44,'Top4 Non-Adjusted RAW'!$C:$J,7,FALSE)</f>
        <v>0.78157560186552999</v>
      </c>
      <c r="K44" s="12">
        <f>VLOOKUP($A44,'Top4 Non-Adjusted RAW'!$C:$J,8,FALSE)</f>
        <v>0.60856676059571901</v>
      </c>
    </row>
    <row r="45" spans="1:11" x14ac:dyDescent="0.2">
      <c r="A45">
        <v>16</v>
      </c>
      <c r="B45" s="16" t="s">
        <v>51</v>
      </c>
      <c r="C45" s="16"/>
      <c r="D45" s="15" t="s">
        <v>80</v>
      </c>
      <c r="E45" s="11" t="s">
        <v>55</v>
      </c>
      <c r="F45" s="12">
        <f>VLOOKUP($A45,'Top4 Non-Adjusted RAW'!$C:$J,3,FALSE)</f>
        <v>0.80473954812598003</v>
      </c>
      <c r="G45" s="12">
        <f>VLOOKUP($A45,'Top4 Non-Adjusted RAW'!$C:$J,4,FALSE)</f>
        <v>0.85975414964244501</v>
      </c>
      <c r="H45" s="12">
        <f>VLOOKUP($A45,'Top4 Non-Adjusted RAW'!$C:$J,5,FALSE)</f>
        <v>0.80621500108194399</v>
      </c>
      <c r="I45" s="12">
        <f>VLOOKUP($A45,'Top4 Non-Adjusted RAW'!$C:$J,6,FALSE)</f>
        <v>0.81367093849181604</v>
      </c>
      <c r="J45" s="12">
        <f>VLOOKUP($A45,'Top4 Non-Adjusted RAW'!$C:$J,7,FALSE)</f>
        <v>0.77867291619269396</v>
      </c>
      <c r="K45" s="12">
        <f>VLOOKUP($A45,'Top4 Non-Adjusted RAW'!$C:$J,8,FALSE)</f>
        <v>0.63196484826895605</v>
      </c>
    </row>
    <row r="46" spans="1:11" x14ac:dyDescent="0.2">
      <c r="A46">
        <v>28</v>
      </c>
      <c r="B46" s="16" t="s">
        <v>52</v>
      </c>
      <c r="C46" s="16"/>
      <c r="D46" s="15" t="s">
        <v>80</v>
      </c>
      <c r="E46" s="11" t="s">
        <v>55</v>
      </c>
      <c r="F46" s="12">
        <f>VLOOKUP($A46,'Top4 Non-Adjusted RAW'!$C:$J,3,FALSE)</f>
        <v>0.73317992079939298</v>
      </c>
      <c r="G46" s="12">
        <f>VLOOKUP($A46,'Top4 Non-Adjusted RAW'!$C:$J,4,FALSE)</f>
        <v>0.84063752567927197</v>
      </c>
      <c r="H46" s="12">
        <f>VLOOKUP($A46,'Top4 Non-Adjusted RAW'!$C:$J,5,FALSE)</f>
        <v>0.69872559630687703</v>
      </c>
      <c r="I46" s="12">
        <f>VLOOKUP($A46,'Top4 Non-Adjusted RAW'!$C:$J,6,FALSE)</f>
        <v>0.75628697237078801</v>
      </c>
      <c r="J46" s="12">
        <f>VLOOKUP($A46,'Top4 Non-Adjusted RAW'!$C:$J,7,FALSE)</f>
        <v>0.71684215982244004</v>
      </c>
      <c r="K46" s="12">
        <f>VLOOKUP($A46,'Top4 Non-Adjusted RAW'!$C:$J,8,FALSE)</f>
        <v>0.62185733152257505</v>
      </c>
    </row>
    <row r="47" spans="1:11" x14ac:dyDescent="0.2">
      <c r="A47">
        <v>33</v>
      </c>
      <c r="B47" s="16" t="s">
        <v>53</v>
      </c>
      <c r="C47" s="16"/>
      <c r="D47" s="15" t="s">
        <v>80</v>
      </c>
      <c r="E47" s="11" t="s">
        <v>55</v>
      </c>
      <c r="F47" s="12">
        <f>VLOOKUP($A47,'Top4 Non-Adjusted RAW'!$C:$J,3,FALSE)</f>
        <v>0.66097474183333305</v>
      </c>
      <c r="G47" s="12">
        <f>VLOOKUP($A47,'Top4 Non-Adjusted RAW'!$C:$J,4,FALSE)</f>
        <v>0.79607681128829499</v>
      </c>
      <c r="H47" s="12">
        <f>VLOOKUP($A47,'Top4 Non-Adjusted RAW'!$C:$J,5,FALSE)</f>
        <v>0.60181383559794699</v>
      </c>
      <c r="I47" s="12">
        <f>VLOOKUP($A47,'Top4 Non-Adjusted RAW'!$C:$J,6,FALSE)</f>
        <v>0.78562013310905698</v>
      </c>
      <c r="J47" s="12">
        <f>VLOOKUP($A47,'Top4 Non-Adjusted RAW'!$C:$J,7,FALSE)</f>
        <v>0.69681678372112699</v>
      </c>
      <c r="K47" s="12">
        <f>VLOOKUP($A47,'Top4 Non-Adjusted RAW'!$C:$J,8,FALSE)</f>
        <v>0.579233067043465</v>
      </c>
    </row>
    <row r="48" spans="1:11" x14ac:dyDescent="0.2">
      <c r="A48">
        <v>32</v>
      </c>
      <c r="B48" s="16" t="s">
        <v>54</v>
      </c>
      <c r="C48" s="16"/>
      <c r="D48" s="15" t="s">
        <v>80</v>
      </c>
      <c r="E48" s="11" t="s">
        <v>55</v>
      </c>
      <c r="F48" s="12">
        <f>VLOOKUP($A48,'Top4 Non-Adjusted RAW'!$C:$J,3,FALSE)</f>
        <v>0.696271216951034</v>
      </c>
      <c r="G48" s="12">
        <f>VLOOKUP($A48,'Top4 Non-Adjusted RAW'!$C:$J,4,FALSE)</f>
        <v>0.799811869273649</v>
      </c>
      <c r="H48" s="12">
        <f>VLOOKUP($A48,'Top4 Non-Adjusted RAW'!$C:$J,5,FALSE)</f>
        <v>0.70673941119608996</v>
      </c>
      <c r="I48" s="12">
        <f>VLOOKUP($A48,'Top4 Non-Adjusted RAW'!$C:$J,6,FALSE)</f>
        <v>0.79915976998491001</v>
      </c>
      <c r="J48" s="12">
        <f>VLOOKUP($A48,'Top4 Non-Adjusted RAW'!$C:$J,7,FALSE)</f>
        <v>0.726369045864944</v>
      </c>
      <c r="K48" s="12">
        <f>VLOOKUP($A48,'Top4 Non-Adjusted RAW'!$C:$J,8,FALSE)</f>
        <v>0.50037796448704197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FhkjCh/lELeUreq42xCMOAG5+4wmJmLSDUxfbOkpqEWoKJ9e/lW5qwkStsF9FktX36e2rNcZRqf2UnGfTEqYNA==" saltValue="dAC4rPccTdrCtMR7uzlevQ==" spinCount="100000" sheet="1" objects="1" scenarios="1" pivotTables="0"/>
  <phoneticPr fontId="8" type="noConversion"/>
  <conditionalFormatting sqref="F44:F48 F3:F42">
    <cfRule type="cellIs" dxfId="4" priority="2" stopIfTrue="1" operator="greaterThan">
      <formula>$F$2</formula>
    </cfRule>
  </conditionalFormatting>
  <conditionalFormatting sqref="F43">
    <cfRule type="cellIs" dxfId="3" priority="1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07F7B-F358-4875-A8AE-A4200B3271AF}">
  <dimension ref="A1:J45"/>
  <sheetViews>
    <sheetView workbookViewId="0">
      <selection activeCell="O27" sqref="O27"/>
    </sheetView>
  </sheetViews>
  <sheetFormatPr defaultRowHeight="12.75" x14ac:dyDescent="0.2"/>
  <cols>
    <col min="1" max="1" width="16.140625" bestFit="1" customWidth="1"/>
    <col min="2" max="2" width="23.7109375" bestFit="1" customWidth="1"/>
    <col min="3" max="3" width="12.85546875" bestFit="1" customWidth="1"/>
    <col min="4" max="4" width="16.85546875" bestFit="1" customWidth="1"/>
    <col min="5" max="5" width="15.7109375" bestFit="1" customWidth="1"/>
    <col min="6" max="10" width="12" bestFit="1" customWidth="1"/>
  </cols>
  <sheetData>
    <row r="1" spans="1:10" x14ac:dyDescent="0.2">
      <c r="A1" t="s">
        <v>56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</row>
    <row r="2" spans="1:10" x14ac:dyDescent="0.2">
      <c r="A2" t="s">
        <v>66</v>
      </c>
      <c r="B2" t="s">
        <v>67</v>
      </c>
      <c r="C2">
        <v>45</v>
      </c>
      <c r="D2" t="s">
        <v>66</v>
      </c>
      <c r="E2" s="25">
        <v>0.74073458790040003</v>
      </c>
      <c r="F2" s="25">
        <v>0.84727620253372904</v>
      </c>
      <c r="G2" s="25">
        <v>0.72550889822752296</v>
      </c>
      <c r="H2" s="25">
        <v>0.77144136600185298</v>
      </c>
      <c r="I2" s="25">
        <v>0.77560978990754903</v>
      </c>
      <c r="J2" s="25">
        <v>0.552996333918084</v>
      </c>
    </row>
    <row r="3" spans="1:10" x14ac:dyDescent="0.2">
      <c r="A3" t="s">
        <v>66</v>
      </c>
      <c r="B3" t="s">
        <v>54</v>
      </c>
      <c r="C3">
        <v>32</v>
      </c>
      <c r="D3" t="s">
        <v>66</v>
      </c>
      <c r="E3" s="25">
        <v>0.696271216951034</v>
      </c>
      <c r="F3" s="25">
        <v>0.799811869273649</v>
      </c>
      <c r="G3" s="25">
        <v>0.70673941119608996</v>
      </c>
      <c r="H3" s="25">
        <v>0.79915976998491001</v>
      </c>
      <c r="I3" s="25">
        <v>0.726369045864944</v>
      </c>
      <c r="J3" s="25">
        <v>0.50037796448704197</v>
      </c>
    </row>
    <row r="4" spans="1:10" x14ac:dyDescent="0.2">
      <c r="A4" t="s">
        <v>68</v>
      </c>
      <c r="B4" t="s">
        <v>69</v>
      </c>
      <c r="C4">
        <v>1</v>
      </c>
      <c r="D4" t="s">
        <v>69</v>
      </c>
      <c r="E4" s="25">
        <v>0.87875263185837404</v>
      </c>
      <c r="F4" s="25">
        <v>0.903351062965702</v>
      </c>
      <c r="G4" s="25">
        <v>0.86025117616540403</v>
      </c>
      <c r="H4" s="25">
        <v>0.886862926574701</v>
      </c>
      <c r="I4" s="25">
        <v>0.90068810916147901</v>
      </c>
      <c r="J4" s="25">
        <v>0.69558365175903702</v>
      </c>
    </row>
    <row r="5" spans="1:10" x14ac:dyDescent="0.2">
      <c r="A5" t="s">
        <v>68</v>
      </c>
      <c r="B5" t="s">
        <v>10</v>
      </c>
      <c r="C5">
        <v>5</v>
      </c>
      <c r="D5" t="s">
        <v>10</v>
      </c>
      <c r="E5" s="25">
        <v>0.85547260166864403</v>
      </c>
      <c r="F5" s="25">
        <v>0.88331596797965894</v>
      </c>
      <c r="G5" s="25">
        <v>0.81854152662584601</v>
      </c>
      <c r="H5" s="25">
        <v>0.889449158300887</v>
      </c>
      <c r="I5" s="25">
        <v>0.89479414363646304</v>
      </c>
      <c r="J5" s="25">
        <v>0.65764754442908302</v>
      </c>
    </row>
    <row r="6" spans="1:10" x14ac:dyDescent="0.2">
      <c r="A6" t="s">
        <v>70</v>
      </c>
      <c r="B6" t="s">
        <v>71</v>
      </c>
      <c r="C6">
        <v>3</v>
      </c>
      <c r="D6" t="s">
        <v>70</v>
      </c>
      <c r="E6" s="25">
        <v>0.88368627984191805</v>
      </c>
      <c r="F6" s="25">
        <v>0.90572855099279703</v>
      </c>
      <c r="G6" s="25">
        <v>0.86843030121306097</v>
      </c>
      <c r="H6" s="25">
        <v>0.92421398187348003</v>
      </c>
      <c r="I6" s="25">
        <v>0.92886507684595099</v>
      </c>
      <c r="J6" s="25">
        <v>0.62600067848862795</v>
      </c>
    </row>
    <row r="7" spans="1:10" x14ac:dyDescent="0.2">
      <c r="A7" t="s">
        <v>70</v>
      </c>
      <c r="B7" t="s">
        <v>25</v>
      </c>
      <c r="C7">
        <v>29</v>
      </c>
      <c r="D7" t="s">
        <v>70</v>
      </c>
      <c r="E7" s="25">
        <v>0.90629424119324198</v>
      </c>
      <c r="F7" s="25">
        <v>0.91238185035247399</v>
      </c>
      <c r="G7" s="25">
        <v>0.88924641892092604</v>
      </c>
      <c r="H7" s="25">
        <v>0.94301431000638503</v>
      </c>
      <c r="I7" s="25">
        <v>0.91187989111248202</v>
      </c>
      <c r="J7" s="25">
        <v>0.74432135233822005</v>
      </c>
    </row>
    <row r="8" spans="1:10" x14ac:dyDescent="0.2">
      <c r="A8" t="s">
        <v>70</v>
      </c>
      <c r="B8" t="s">
        <v>26</v>
      </c>
      <c r="C8">
        <v>21</v>
      </c>
      <c r="D8" t="s">
        <v>70</v>
      </c>
      <c r="E8" s="25">
        <v>0.91333980252936997</v>
      </c>
      <c r="F8" s="25">
        <v>0.93580264958222503</v>
      </c>
      <c r="G8" s="25">
        <v>0.90039754746980305</v>
      </c>
      <c r="H8" s="25">
        <v>0.93247272038981899</v>
      </c>
      <c r="I8" s="25">
        <v>0.92641667474990597</v>
      </c>
      <c r="J8" s="25">
        <v>0.47705393877637198</v>
      </c>
    </row>
    <row r="9" spans="1:10" x14ac:dyDescent="0.2">
      <c r="A9" t="s">
        <v>70</v>
      </c>
      <c r="B9" t="s">
        <v>72</v>
      </c>
      <c r="C9">
        <v>23</v>
      </c>
      <c r="D9" t="s">
        <v>70</v>
      </c>
      <c r="E9" s="25">
        <v>0.86377530962770999</v>
      </c>
      <c r="F9" s="25">
        <v>0.89681140520972902</v>
      </c>
      <c r="G9" s="25">
        <v>0.84279793049926399</v>
      </c>
      <c r="H9" s="25">
        <v>0.90048759041753701</v>
      </c>
      <c r="I9" s="25">
        <v>0.87582308930366803</v>
      </c>
      <c r="J9" s="25">
        <v>0.70319903389883698</v>
      </c>
    </row>
    <row r="10" spans="1:10" x14ac:dyDescent="0.2">
      <c r="A10" t="s">
        <v>70</v>
      </c>
      <c r="B10" t="s">
        <v>73</v>
      </c>
      <c r="C10">
        <v>24</v>
      </c>
      <c r="D10" t="s">
        <v>70</v>
      </c>
      <c r="E10" s="25">
        <v>0.90987262595438601</v>
      </c>
      <c r="F10" s="25">
        <v>0.92182544087309104</v>
      </c>
      <c r="G10" s="25">
        <v>0.89824799623746199</v>
      </c>
      <c r="H10" s="25">
        <v>0.92287795582694299</v>
      </c>
      <c r="I10" s="25">
        <v>0.93690168540323404</v>
      </c>
      <c r="J10" s="25">
        <v>0.81066121026647198</v>
      </c>
    </row>
    <row r="11" spans="1:10" x14ac:dyDescent="0.2">
      <c r="A11" t="s">
        <v>70</v>
      </c>
      <c r="B11" t="s">
        <v>15</v>
      </c>
      <c r="C11">
        <v>14</v>
      </c>
      <c r="D11" t="s">
        <v>70</v>
      </c>
      <c r="E11" s="25">
        <v>0.91073259115892202</v>
      </c>
      <c r="F11" s="25">
        <v>0.92867869799014302</v>
      </c>
      <c r="G11" s="25">
        <v>0.87970793449012896</v>
      </c>
      <c r="H11" s="25">
        <v>0.929624491908839</v>
      </c>
      <c r="I11" s="25">
        <v>0.92028347926801402</v>
      </c>
      <c r="J11" s="25">
        <v>0.50021177911169501</v>
      </c>
    </row>
    <row r="12" spans="1:10" x14ac:dyDescent="0.2">
      <c r="A12" t="s">
        <v>70</v>
      </c>
      <c r="B12" t="s">
        <v>74</v>
      </c>
      <c r="C12">
        <v>12</v>
      </c>
      <c r="D12" t="s">
        <v>70</v>
      </c>
      <c r="E12" s="25">
        <v>0.8657278618566</v>
      </c>
      <c r="F12" s="25">
        <v>0.91032706546569597</v>
      </c>
      <c r="G12" s="25">
        <v>0.81003279910680104</v>
      </c>
      <c r="H12" s="25">
        <v>0.92063974471500698</v>
      </c>
      <c r="I12" s="25">
        <v>0.90884053411872201</v>
      </c>
      <c r="J12" s="25">
        <v>0.68285022540465201</v>
      </c>
    </row>
    <row r="13" spans="1:10" x14ac:dyDescent="0.2">
      <c r="A13" t="s">
        <v>70</v>
      </c>
      <c r="B13" t="s">
        <v>36</v>
      </c>
      <c r="C13">
        <v>57</v>
      </c>
      <c r="D13" t="s">
        <v>70</v>
      </c>
      <c r="E13" s="25">
        <v>0.87466020204954198</v>
      </c>
      <c r="F13" s="25">
        <v>0.92179528197150196</v>
      </c>
      <c r="G13" s="25">
        <v>0.84087507086362301</v>
      </c>
      <c r="H13" s="25">
        <v>0.89901883737406896</v>
      </c>
      <c r="I13" s="25">
        <v>0.86998234928027296</v>
      </c>
      <c r="J13" s="25">
        <v>0.66290950907313895</v>
      </c>
    </row>
    <row r="14" spans="1:10" x14ac:dyDescent="0.2">
      <c r="A14" t="s">
        <v>70</v>
      </c>
      <c r="B14" t="s">
        <v>32</v>
      </c>
      <c r="C14">
        <v>65</v>
      </c>
      <c r="D14" t="s">
        <v>70</v>
      </c>
      <c r="E14" s="25">
        <v>0.88528274821053898</v>
      </c>
      <c r="F14" s="25">
        <v>0.95117571322007399</v>
      </c>
      <c r="G14" s="25">
        <v>0.87795555893868904</v>
      </c>
      <c r="H14" s="25">
        <v>0.936300751983831</v>
      </c>
      <c r="I14" s="25">
        <v>0.91318145083749303</v>
      </c>
      <c r="J14" s="25">
        <v>0.72258117151725398</v>
      </c>
    </row>
    <row r="15" spans="1:10" x14ac:dyDescent="0.2">
      <c r="A15" t="s">
        <v>70</v>
      </c>
      <c r="B15" t="s">
        <v>11</v>
      </c>
      <c r="C15">
        <v>47</v>
      </c>
      <c r="D15" t="s">
        <v>70</v>
      </c>
      <c r="E15" s="25">
        <v>0.82218115765827704</v>
      </c>
      <c r="F15" s="25">
        <v>0.86963022892238995</v>
      </c>
      <c r="G15" s="25">
        <v>0.76925085093555501</v>
      </c>
      <c r="H15" s="25">
        <v>0.860521257768461</v>
      </c>
      <c r="I15" s="25">
        <v>0.843332468257599</v>
      </c>
      <c r="J15" s="25">
        <v>0.66924837783086</v>
      </c>
    </row>
    <row r="16" spans="1:10" x14ac:dyDescent="0.2">
      <c r="A16" t="s">
        <v>66</v>
      </c>
      <c r="B16" t="s">
        <v>43</v>
      </c>
      <c r="C16">
        <v>18</v>
      </c>
      <c r="D16" t="s">
        <v>66</v>
      </c>
      <c r="E16" s="25">
        <v>0.70368270494905505</v>
      </c>
      <c r="F16" s="25">
        <v>0.79499350258433998</v>
      </c>
      <c r="G16" s="25">
        <v>0.70293647959157501</v>
      </c>
      <c r="H16" s="25">
        <v>0.76478421241684003</v>
      </c>
      <c r="I16" s="25">
        <v>0.73665203665811196</v>
      </c>
      <c r="J16" s="25">
        <v>0.53533486549322695</v>
      </c>
    </row>
    <row r="17" spans="1:10" x14ac:dyDescent="0.2">
      <c r="A17" t="s">
        <v>66</v>
      </c>
      <c r="B17" t="s">
        <v>44</v>
      </c>
      <c r="C17">
        <v>30</v>
      </c>
      <c r="D17" t="s">
        <v>66</v>
      </c>
      <c r="E17" s="25">
        <v>0.85328611382657304</v>
      </c>
      <c r="F17" s="25">
        <v>0.91555696641870499</v>
      </c>
      <c r="G17" s="25">
        <v>0.87275113012055805</v>
      </c>
      <c r="H17" s="25">
        <v>0.84823627804953805</v>
      </c>
      <c r="I17" s="25">
        <v>0.86670192562621495</v>
      </c>
      <c r="J17" s="25">
        <v>0.66979445647484404</v>
      </c>
    </row>
    <row r="18" spans="1:10" x14ac:dyDescent="0.2">
      <c r="A18" t="s">
        <v>66</v>
      </c>
      <c r="B18" t="s">
        <v>51</v>
      </c>
      <c r="C18">
        <v>16</v>
      </c>
      <c r="D18" t="s">
        <v>66</v>
      </c>
      <c r="E18" s="25">
        <v>0.80473954812598003</v>
      </c>
      <c r="F18" s="25">
        <v>0.85975414964244501</v>
      </c>
      <c r="G18" s="25">
        <v>0.80621500108194399</v>
      </c>
      <c r="H18" s="25">
        <v>0.81367093849181604</v>
      </c>
      <c r="I18" s="25">
        <v>0.77867291619269396</v>
      </c>
      <c r="J18" s="25">
        <v>0.63196484826895605</v>
      </c>
    </row>
    <row r="19" spans="1:10" x14ac:dyDescent="0.2">
      <c r="A19" t="s">
        <v>66</v>
      </c>
      <c r="B19" t="s">
        <v>53</v>
      </c>
      <c r="C19">
        <v>33</v>
      </c>
      <c r="D19" t="s">
        <v>66</v>
      </c>
      <c r="E19" s="25">
        <v>0.66097474183333305</v>
      </c>
      <c r="F19" s="25">
        <v>0.79607681128829499</v>
      </c>
      <c r="G19" s="25">
        <v>0.60181383559794699</v>
      </c>
      <c r="H19" s="25">
        <v>0.78562013310905698</v>
      </c>
      <c r="I19" s="25">
        <v>0.69681678372112699</v>
      </c>
      <c r="J19" s="25">
        <v>0.579233067043465</v>
      </c>
    </row>
    <row r="20" spans="1:10" x14ac:dyDescent="0.2">
      <c r="A20" t="s">
        <v>70</v>
      </c>
      <c r="B20" t="s">
        <v>31</v>
      </c>
      <c r="C20">
        <v>41</v>
      </c>
      <c r="D20" t="s">
        <v>70</v>
      </c>
      <c r="E20" s="25">
        <v>0.860829434697858</v>
      </c>
      <c r="F20" s="25">
        <v>0.912042729711804</v>
      </c>
      <c r="G20" s="25">
        <v>0.83244954020073203</v>
      </c>
      <c r="H20" s="25">
        <v>0.89880554729891005</v>
      </c>
      <c r="I20" s="25">
        <v>0.90948205491511602</v>
      </c>
      <c r="J20" s="25">
        <v>0.72714417525088404</v>
      </c>
    </row>
    <row r="21" spans="1:10" x14ac:dyDescent="0.2">
      <c r="A21" t="s">
        <v>70</v>
      </c>
      <c r="B21" t="s">
        <v>20</v>
      </c>
      <c r="C21">
        <v>9</v>
      </c>
      <c r="D21" t="s">
        <v>70</v>
      </c>
      <c r="E21" s="25">
        <v>0.90783651528104004</v>
      </c>
      <c r="F21" s="25">
        <v>0.95300709760203295</v>
      </c>
      <c r="G21" s="25">
        <v>0.84940898447248303</v>
      </c>
      <c r="H21" s="25">
        <v>0.94822818502946704</v>
      </c>
      <c r="I21" s="25">
        <v>0.94343180037518404</v>
      </c>
      <c r="J21" s="25">
        <v>0.81956557117225903</v>
      </c>
    </row>
    <row r="22" spans="1:10" x14ac:dyDescent="0.2">
      <c r="A22" t="s">
        <v>70</v>
      </c>
      <c r="B22" t="s">
        <v>79</v>
      </c>
      <c r="C22">
        <v>15</v>
      </c>
      <c r="D22" t="s">
        <v>70</v>
      </c>
      <c r="E22" s="25">
        <v>0.87935377359260403</v>
      </c>
      <c r="F22" s="25">
        <v>0.90948846166751496</v>
      </c>
      <c r="G22" s="25">
        <v>0.860393836620995</v>
      </c>
      <c r="H22" s="25">
        <v>0.90888152513519305</v>
      </c>
      <c r="I22" s="25">
        <v>0.91665473080628301</v>
      </c>
      <c r="J22" s="25">
        <v>0.42606740020925898</v>
      </c>
    </row>
    <row r="23" spans="1:10" x14ac:dyDescent="0.2">
      <c r="A23" t="s">
        <v>70</v>
      </c>
      <c r="B23" t="s">
        <v>30</v>
      </c>
      <c r="C23">
        <v>20</v>
      </c>
      <c r="D23" t="s">
        <v>70</v>
      </c>
      <c r="E23" s="25">
        <v>0.86398882233434204</v>
      </c>
      <c r="F23" s="25">
        <v>0.89413840220246599</v>
      </c>
      <c r="G23" s="25">
        <v>0.86534049822122105</v>
      </c>
      <c r="H23" s="25">
        <v>0.89266604335886202</v>
      </c>
      <c r="I23" s="25">
        <v>0.88823734959147804</v>
      </c>
      <c r="J23" s="25">
        <v>0.68332780792829095</v>
      </c>
    </row>
    <row r="24" spans="1:10" x14ac:dyDescent="0.2">
      <c r="A24" t="s">
        <v>70</v>
      </c>
      <c r="B24" t="s">
        <v>12</v>
      </c>
      <c r="C24">
        <v>50</v>
      </c>
      <c r="D24" t="s">
        <v>70</v>
      </c>
      <c r="E24" s="25">
        <v>0.85007184401789804</v>
      </c>
      <c r="F24" s="25">
        <v>0.89369210862683301</v>
      </c>
      <c r="G24" s="25">
        <v>0.77666661867040099</v>
      </c>
      <c r="H24" s="25">
        <v>0.89850159519696904</v>
      </c>
      <c r="I24" s="25">
        <v>0.84904149041949295</v>
      </c>
      <c r="J24" s="25">
        <v>0.67038329046272505</v>
      </c>
    </row>
    <row r="25" spans="1:10" x14ac:dyDescent="0.2">
      <c r="A25" t="s">
        <v>66</v>
      </c>
      <c r="B25" t="s">
        <v>41</v>
      </c>
      <c r="C25">
        <v>27</v>
      </c>
      <c r="D25" t="s">
        <v>66</v>
      </c>
      <c r="E25" s="25">
        <v>0.67266692298442698</v>
      </c>
      <c r="F25" s="25">
        <v>0.82340992085683495</v>
      </c>
      <c r="G25" s="25">
        <v>0.62405651723126698</v>
      </c>
      <c r="H25" s="25">
        <v>0.74291181344075596</v>
      </c>
      <c r="I25" s="25">
        <v>0.65936752388246</v>
      </c>
      <c r="J25" s="25">
        <v>0.58458769851190595</v>
      </c>
    </row>
    <row r="26" spans="1:10" x14ac:dyDescent="0.2">
      <c r="A26" t="s">
        <v>70</v>
      </c>
      <c r="B26" t="s">
        <v>75</v>
      </c>
      <c r="C26">
        <v>37</v>
      </c>
      <c r="D26" t="s">
        <v>70</v>
      </c>
      <c r="E26" s="25">
        <v>0.88728010554333803</v>
      </c>
      <c r="F26" s="25">
        <v>0.94354672339885004</v>
      </c>
      <c r="G26" s="25">
        <v>0.88224186881396105</v>
      </c>
      <c r="H26" s="25">
        <v>0.93249346635717001</v>
      </c>
      <c r="I26" s="25">
        <v>0.92181519004337098</v>
      </c>
      <c r="J26" s="25">
        <v>0.66629197546755403</v>
      </c>
    </row>
    <row r="27" spans="1:10" x14ac:dyDescent="0.2">
      <c r="A27" t="s">
        <v>70</v>
      </c>
      <c r="B27" t="s">
        <v>18</v>
      </c>
      <c r="C27">
        <v>66</v>
      </c>
      <c r="D27" t="s">
        <v>70</v>
      </c>
      <c r="E27" s="25">
        <v>0.776299100520496</v>
      </c>
      <c r="F27" s="25">
        <v>0.85213258360702204</v>
      </c>
      <c r="G27" s="25">
        <v>0.79611698807452103</v>
      </c>
      <c r="H27" s="25">
        <v>0.80823103846585298</v>
      </c>
      <c r="I27" s="25">
        <v>0.80617743934973096</v>
      </c>
      <c r="J27" s="25">
        <v>0.66718599666171996</v>
      </c>
    </row>
    <row r="28" spans="1:10" x14ac:dyDescent="0.2">
      <c r="A28" t="s">
        <v>70</v>
      </c>
      <c r="B28" t="s">
        <v>19</v>
      </c>
      <c r="C28">
        <v>36</v>
      </c>
      <c r="D28" t="s">
        <v>70</v>
      </c>
      <c r="E28" s="25">
        <v>0.79421220354122901</v>
      </c>
      <c r="F28" s="25">
        <v>0.91217550883625298</v>
      </c>
      <c r="G28" s="25">
        <v>0.75886763554554004</v>
      </c>
      <c r="H28" s="25">
        <v>0.85490413281242394</v>
      </c>
      <c r="I28" s="25">
        <v>0.86547092003557702</v>
      </c>
      <c r="J28" s="25">
        <v>0.61015471856030401</v>
      </c>
    </row>
    <row r="29" spans="1:10" x14ac:dyDescent="0.2">
      <c r="A29" t="s">
        <v>70</v>
      </c>
      <c r="B29" t="s">
        <v>34</v>
      </c>
      <c r="C29">
        <v>56</v>
      </c>
      <c r="D29" t="s">
        <v>70</v>
      </c>
      <c r="E29" s="25">
        <v>0.83587044981021097</v>
      </c>
      <c r="F29" s="25">
        <v>0.90649989904125805</v>
      </c>
      <c r="G29" s="25">
        <v>0.81980497782850703</v>
      </c>
      <c r="H29" s="25">
        <v>0.89312375129328403</v>
      </c>
      <c r="I29" s="25">
        <v>0.83916796160873797</v>
      </c>
      <c r="J29" s="25">
        <v>0.66145009486060402</v>
      </c>
    </row>
    <row r="30" spans="1:10" x14ac:dyDescent="0.2">
      <c r="A30" t="s">
        <v>70</v>
      </c>
      <c r="B30" t="s">
        <v>35</v>
      </c>
      <c r="C30">
        <v>35</v>
      </c>
      <c r="D30" t="s">
        <v>70</v>
      </c>
      <c r="E30" s="25">
        <v>0.86876612305288203</v>
      </c>
      <c r="F30" s="25">
        <v>0.90746202310152302</v>
      </c>
      <c r="G30" s="25">
        <v>0.82470456188013297</v>
      </c>
      <c r="H30" s="25">
        <v>0.92620020231584099</v>
      </c>
      <c r="I30" s="25">
        <v>0.89946839220022201</v>
      </c>
      <c r="J30" s="25">
        <v>0.77940788407302197</v>
      </c>
    </row>
    <row r="31" spans="1:10" x14ac:dyDescent="0.2">
      <c r="A31" t="s">
        <v>70</v>
      </c>
      <c r="B31" t="s">
        <v>37</v>
      </c>
      <c r="C31">
        <v>67</v>
      </c>
      <c r="D31" t="s">
        <v>70</v>
      </c>
      <c r="E31" s="25">
        <v>0.932255149326501</v>
      </c>
      <c r="F31" s="25">
        <v>0.94093679470876301</v>
      </c>
      <c r="G31" s="25">
        <v>0.90212880331794199</v>
      </c>
      <c r="H31" s="25">
        <v>0.95058054527351699</v>
      </c>
      <c r="I31" s="25">
        <v>0.95934115523818797</v>
      </c>
      <c r="J31" s="25">
        <v>0.72847637870222504</v>
      </c>
    </row>
    <row r="32" spans="1:10" x14ac:dyDescent="0.2">
      <c r="A32" t="s">
        <v>70</v>
      </c>
      <c r="B32" t="s">
        <v>76</v>
      </c>
      <c r="C32">
        <v>39</v>
      </c>
      <c r="D32" t="s">
        <v>70</v>
      </c>
      <c r="E32" s="25">
        <v>0.86643578531635201</v>
      </c>
      <c r="F32" s="25">
        <v>0.91812552366744304</v>
      </c>
      <c r="G32" s="25">
        <v>0.88290107350154601</v>
      </c>
      <c r="H32" s="25">
        <v>0.88776436653909596</v>
      </c>
      <c r="I32" s="25">
        <v>0.86016763201843804</v>
      </c>
      <c r="J32" s="25">
        <v>0.693990257894468</v>
      </c>
    </row>
    <row r="33" spans="1:10" x14ac:dyDescent="0.2">
      <c r="A33" t="s">
        <v>70</v>
      </c>
      <c r="B33" t="s">
        <v>39</v>
      </c>
      <c r="C33">
        <v>4</v>
      </c>
      <c r="D33" t="s">
        <v>70</v>
      </c>
      <c r="E33" s="25">
        <v>0.87280360155567904</v>
      </c>
      <c r="F33" s="25">
        <v>0.91694591030735495</v>
      </c>
      <c r="G33" s="25">
        <v>0.76288747264734602</v>
      </c>
      <c r="H33" s="25">
        <v>0.91657800896733999</v>
      </c>
      <c r="I33" s="25">
        <v>0.87186748356430099</v>
      </c>
      <c r="J33" s="25">
        <v>0.61203529272680302</v>
      </c>
    </row>
    <row r="34" spans="1:10" x14ac:dyDescent="0.2">
      <c r="A34" t="s">
        <v>70</v>
      </c>
      <c r="B34" t="s">
        <v>13</v>
      </c>
      <c r="C34">
        <v>51</v>
      </c>
      <c r="D34" t="s">
        <v>70</v>
      </c>
      <c r="E34" s="25">
        <v>1</v>
      </c>
      <c r="F34" s="25">
        <v>1</v>
      </c>
      <c r="G34" s="25">
        <v>0.72727272727272696</v>
      </c>
      <c r="H34" s="25">
        <v>0.81818181818181801</v>
      </c>
      <c r="I34" s="25">
        <v>0.72727272727272696</v>
      </c>
      <c r="J34" s="25">
        <v>0.83333333333333304</v>
      </c>
    </row>
    <row r="35" spans="1:10" x14ac:dyDescent="0.2">
      <c r="A35" t="s">
        <v>66</v>
      </c>
      <c r="B35" t="s">
        <v>40</v>
      </c>
      <c r="C35">
        <v>63</v>
      </c>
      <c r="D35" t="s">
        <v>66</v>
      </c>
      <c r="E35" s="25">
        <v>0.74386951048304895</v>
      </c>
      <c r="F35" s="25">
        <v>0.90569371644373498</v>
      </c>
      <c r="G35" s="25">
        <v>0.84044408771954704</v>
      </c>
      <c r="H35" s="25">
        <v>0.71912652023288104</v>
      </c>
      <c r="I35" s="25">
        <v>0.83531787066819096</v>
      </c>
      <c r="J35" s="25">
        <v>0.56544160817730504</v>
      </c>
    </row>
    <row r="36" spans="1:10" x14ac:dyDescent="0.2">
      <c r="A36" t="s">
        <v>66</v>
      </c>
      <c r="B36" t="s">
        <v>42</v>
      </c>
      <c r="C36">
        <v>26</v>
      </c>
      <c r="D36" t="s">
        <v>66</v>
      </c>
      <c r="E36" s="25">
        <v>0.69158196520808901</v>
      </c>
      <c r="F36" s="25">
        <v>0.82765840349701003</v>
      </c>
      <c r="G36" s="25">
        <v>0.68447187646308705</v>
      </c>
      <c r="H36" s="25">
        <v>0.76526397007830005</v>
      </c>
      <c r="I36" s="25">
        <v>0.77832708525081096</v>
      </c>
      <c r="J36" s="25">
        <v>0.51976266921740399</v>
      </c>
    </row>
    <row r="37" spans="1:10" x14ac:dyDescent="0.2">
      <c r="A37" t="s">
        <v>66</v>
      </c>
      <c r="B37" t="s">
        <v>45</v>
      </c>
      <c r="C37">
        <v>34</v>
      </c>
      <c r="D37" t="s">
        <v>66</v>
      </c>
      <c r="E37" s="25">
        <v>0.76484413734292001</v>
      </c>
      <c r="F37" s="25">
        <v>0.88221871019663101</v>
      </c>
      <c r="G37" s="25">
        <v>0.74090496117581495</v>
      </c>
      <c r="H37" s="25">
        <v>0.860952960817151</v>
      </c>
      <c r="I37" s="25">
        <v>0.80995891200666104</v>
      </c>
      <c r="J37" s="25">
        <v>0.63124751965021697</v>
      </c>
    </row>
    <row r="38" spans="1:10" x14ac:dyDescent="0.2">
      <c r="A38" t="s">
        <v>66</v>
      </c>
      <c r="B38" t="s">
        <v>46</v>
      </c>
      <c r="C38">
        <v>52</v>
      </c>
      <c r="D38" t="s">
        <v>66</v>
      </c>
      <c r="E38" s="25">
        <v>0.75177222302527102</v>
      </c>
      <c r="F38" s="25">
        <v>0.84654148366439297</v>
      </c>
      <c r="G38" s="25">
        <v>0.77241591322426895</v>
      </c>
      <c r="H38" s="25">
        <v>0.79434077080740395</v>
      </c>
      <c r="I38" s="25">
        <v>0.77592295019026603</v>
      </c>
      <c r="J38" s="25">
        <v>0.556943809729046</v>
      </c>
    </row>
    <row r="39" spans="1:10" x14ac:dyDescent="0.2">
      <c r="A39" t="s">
        <v>66</v>
      </c>
      <c r="B39" t="s">
        <v>47</v>
      </c>
      <c r="C39">
        <v>25</v>
      </c>
      <c r="D39" t="s">
        <v>66</v>
      </c>
      <c r="E39" s="25">
        <v>0.796666343590263</v>
      </c>
      <c r="F39" s="25">
        <v>0.878162377970372</v>
      </c>
      <c r="G39" s="25">
        <v>0.78699897740929703</v>
      </c>
      <c r="H39" s="25">
        <v>0.804186601256898</v>
      </c>
      <c r="I39" s="25">
        <v>0.75697316909709</v>
      </c>
      <c r="J39" s="25">
        <v>0.622973754277102</v>
      </c>
    </row>
    <row r="40" spans="1:10" x14ac:dyDescent="0.2">
      <c r="A40" t="s">
        <v>66</v>
      </c>
      <c r="B40" t="s">
        <v>49</v>
      </c>
      <c r="C40">
        <v>48</v>
      </c>
      <c r="D40" t="s">
        <v>66</v>
      </c>
      <c r="E40" s="25">
        <v>0.77460124043104694</v>
      </c>
      <c r="F40" s="25">
        <v>0.83722497688981701</v>
      </c>
      <c r="G40" s="25">
        <v>0.76722223244077503</v>
      </c>
      <c r="H40" s="25">
        <v>0.83317295636226396</v>
      </c>
      <c r="I40" s="25">
        <v>0.81190967631891697</v>
      </c>
      <c r="J40" s="25">
        <v>0.62444573010327298</v>
      </c>
    </row>
    <row r="41" spans="1:10" x14ac:dyDescent="0.2">
      <c r="A41" t="s">
        <v>66</v>
      </c>
      <c r="B41" t="s">
        <v>50</v>
      </c>
      <c r="C41">
        <v>19</v>
      </c>
      <c r="D41" t="s">
        <v>66</v>
      </c>
      <c r="E41" s="25">
        <v>0.79766145353419204</v>
      </c>
      <c r="F41" s="25">
        <v>0.86117674636764197</v>
      </c>
      <c r="G41" s="25">
        <v>0.81842339141027398</v>
      </c>
      <c r="H41" s="25">
        <v>0.80263791604204604</v>
      </c>
      <c r="I41" s="25">
        <v>0.78157560186552999</v>
      </c>
      <c r="J41" s="25">
        <v>0.60856676059571901</v>
      </c>
    </row>
    <row r="42" spans="1:10" x14ac:dyDescent="0.2">
      <c r="A42" t="s">
        <v>66</v>
      </c>
      <c r="B42" t="s">
        <v>52</v>
      </c>
      <c r="C42">
        <v>28</v>
      </c>
      <c r="D42" t="s">
        <v>66</v>
      </c>
      <c r="E42" s="25">
        <v>0.73317992079939298</v>
      </c>
      <c r="F42" s="25">
        <v>0.84063752567927197</v>
      </c>
      <c r="G42" s="25">
        <v>0.69872559630687703</v>
      </c>
      <c r="H42" s="25">
        <v>0.75628697237078801</v>
      </c>
      <c r="I42" s="25">
        <v>0.71684215982244004</v>
      </c>
      <c r="J42" s="25">
        <v>0.62185733152257505</v>
      </c>
    </row>
    <row r="43" spans="1:10" x14ac:dyDescent="0.2">
      <c r="A43" t="s">
        <v>70</v>
      </c>
      <c r="B43" t="s">
        <v>77</v>
      </c>
      <c r="C43">
        <v>7</v>
      </c>
      <c r="D43" t="s">
        <v>70</v>
      </c>
      <c r="E43" s="25">
        <v>0.86098416350354601</v>
      </c>
      <c r="F43" s="25">
        <v>0.906712022163914</v>
      </c>
      <c r="G43" s="25">
        <v>0.86514415849027404</v>
      </c>
      <c r="H43" s="25">
        <v>0.88752311006636098</v>
      </c>
      <c r="I43" s="25">
        <v>0.85850791492127898</v>
      </c>
      <c r="J43" s="25">
        <v>0.66798918149422704</v>
      </c>
    </row>
    <row r="44" spans="1:10" x14ac:dyDescent="0.2">
      <c r="A44" t="s">
        <v>70</v>
      </c>
      <c r="B44" t="s">
        <v>78</v>
      </c>
      <c r="C44">
        <v>46</v>
      </c>
      <c r="D44" t="s">
        <v>70</v>
      </c>
      <c r="E44" s="25">
        <v>0.85898997014036005</v>
      </c>
      <c r="F44" s="25">
        <v>0.87831138166427503</v>
      </c>
      <c r="G44" s="25">
        <v>0.79623119441172296</v>
      </c>
      <c r="H44" s="25">
        <v>0.88942057710662303</v>
      </c>
      <c r="I44" s="25">
        <v>0.87299329449585705</v>
      </c>
      <c r="J44" s="25">
        <v>0.65422547061770497</v>
      </c>
    </row>
    <row r="45" spans="1:10" x14ac:dyDescent="0.2">
      <c r="A45" t="s">
        <v>70</v>
      </c>
      <c r="B45" t="s">
        <v>33</v>
      </c>
      <c r="C45">
        <v>22</v>
      </c>
      <c r="D45" t="s">
        <v>70</v>
      </c>
      <c r="E45" s="25">
        <v>0.77880428021747605</v>
      </c>
      <c r="F45" s="25">
        <v>0.89187821533608402</v>
      </c>
      <c r="G45" s="25">
        <v>0.77849380045667904</v>
      </c>
      <c r="H45" s="25">
        <v>0.825051896881696</v>
      </c>
      <c r="I45" s="25">
        <v>0.84784103225122398</v>
      </c>
      <c r="J45" s="25">
        <v>0.62355774886986703</v>
      </c>
    </row>
  </sheetData>
  <sheetProtection algorithmName="SHA-512" hashValue="f1WKto0eR2hHkrbXmZ7sQIi/ga9gjxcD+M5Tb7IPj3O2KFAzcfs51IDKDx8rumYpewmpvH/ritrZbqbBdbkFNg==" saltValue="m1FHN/8bqvsgjdbTA6dZp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3225D-9BD4-454D-B213-A51F95668BF6}">
  <sheetPr>
    <pageSetUpPr fitToPage="1"/>
  </sheetPr>
  <dimension ref="A1:K52"/>
  <sheetViews>
    <sheetView zoomScaleNormal="100" workbookViewId="0">
      <pane xSplit="3" ySplit="2" topLeftCell="D3" activePane="bottomRight" state="frozen"/>
      <selection pane="topRight" activeCell="C1" sqref="C1"/>
      <selection pane="bottomLeft" activeCell="A6" sqref="A6"/>
      <selection pane="bottomRight" activeCell="F18" sqref="F18"/>
    </sheetView>
  </sheetViews>
  <sheetFormatPr defaultColWidth="8.85546875" defaultRowHeight="12.75" x14ac:dyDescent="0.2"/>
  <cols>
    <col min="1" max="1" width="7.140625" hidden="1" customWidth="1"/>
    <col min="2" max="2" width="7.140625" customWidth="1"/>
    <col min="3" max="3" width="27.7109375" style="22" customWidth="1"/>
    <col min="4" max="4" width="8" style="23" customWidth="1"/>
    <col min="5" max="5" width="9.140625" style="2" customWidth="1"/>
    <col min="6" max="8" width="11" customWidth="1"/>
    <col min="9" max="9" width="11.7109375" customWidth="1"/>
    <col min="10" max="10" width="10.85546875" style="5" customWidth="1"/>
    <col min="11" max="11" width="12.4257812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.25" x14ac:dyDescent="0.2">
      <c r="A3">
        <v>1</v>
      </c>
      <c r="B3" s="9" t="s">
        <v>8</v>
      </c>
      <c r="C3" s="10"/>
      <c r="D3" s="15" t="s">
        <v>80</v>
      </c>
      <c r="E3" s="11" t="s">
        <v>9</v>
      </c>
      <c r="F3" s="12">
        <f>VLOOKUP($A3,'Top3 OTP Adjusted RAW'!$C:$J,3,FALSE)</f>
        <v>0.81777700191833802</v>
      </c>
      <c r="G3" s="12">
        <f>VLOOKUP($A3,'Top3 OTP Adjusted RAW'!$C:$J,4,FALSE)</f>
        <v>0.84258959241910603</v>
      </c>
      <c r="H3" s="12">
        <f>VLOOKUP($A3,'Top3 OTP Adjusted RAW'!$C:$J,5,FALSE)</f>
        <v>0.80229972606334898</v>
      </c>
      <c r="I3" s="12">
        <f>VLOOKUP($A3,'Top3 OTP Adjusted RAW'!$C:$J,6,FALSE)</f>
        <v>0.81064249613195904</v>
      </c>
      <c r="J3" s="12">
        <f>VLOOKUP($A3,'Top3 OTP Adjusted RAW'!$C:$J,7,FALSE)</f>
        <v>0.821425136678824</v>
      </c>
      <c r="K3" s="12">
        <f>VLOOKUP($A3,'Top3 OTP Adjusted RAW'!$C:$J,8,FALSE)</f>
        <v>0.57844118259945898</v>
      </c>
    </row>
    <row r="4" spans="1:11" x14ac:dyDescent="0.2">
      <c r="A4">
        <v>5</v>
      </c>
      <c r="B4" s="13" t="s">
        <v>10</v>
      </c>
      <c r="C4" s="14"/>
      <c r="D4" s="15" t="s">
        <v>80</v>
      </c>
      <c r="E4" s="11" t="s">
        <v>9</v>
      </c>
      <c r="F4" s="12">
        <f>VLOOKUP($A4,'Top3 OTP Adjusted RAW'!$C:$J,3,FALSE)</f>
        <v>0.79133252182001401</v>
      </c>
      <c r="G4" s="12">
        <f>VLOOKUP($A4,'Top3 OTP Adjusted RAW'!$C:$J,4,FALSE)</f>
        <v>0.81548962390008495</v>
      </c>
      <c r="H4" s="12">
        <f>VLOOKUP($A4,'Top3 OTP Adjusted RAW'!$C:$J,5,FALSE)</f>
        <v>0.75137616091398896</v>
      </c>
      <c r="I4" s="12">
        <f>VLOOKUP($A4,'Top3 OTP Adjusted RAW'!$C:$J,6,FALSE)</f>
        <v>0.818206890662599</v>
      </c>
      <c r="J4" s="12">
        <f>VLOOKUP($A4,'Top3 OTP Adjusted RAW'!$C:$J,7,FALSE)</f>
        <v>0.81876915310084597</v>
      </c>
      <c r="K4" s="12">
        <f>VLOOKUP($A4,'Top3 OTP Adjusted RAW'!$C:$J,8,FALSE)</f>
        <v>0.55269859152174305</v>
      </c>
    </row>
    <row r="5" spans="1:11" x14ac:dyDescent="0.2">
      <c r="A5">
        <v>47</v>
      </c>
      <c r="B5" s="13" t="s">
        <v>11</v>
      </c>
      <c r="C5" s="14"/>
      <c r="D5" s="15" t="s">
        <v>80</v>
      </c>
      <c r="E5" s="11" t="s">
        <v>9</v>
      </c>
      <c r="F5" s="12">
        <f>VLOOKUP($A5,'Top3 OTP Adjusted RAW'!$C:$J,3,FALSE)</f>
        <v>0.78002481744281105</v>
      </c>
      <c r="G5" s="12">
        <f>VLOOKUP($A5,'Top3 OTP Adjusted RAW'!$C:$J,4,FALSE)</f>
        <v>0.81776836188499602</v>
      </c>
      <c r="H5" s="12">
        <f>VLOOKUP($A5,'Top3 OTP Adjusted RAW'!$C:$J,5,FALSE)</f>
        <v>0.746781547341825</v>
      </c>
      <c r="I5" s="12">
        <f>VLOOKUP($A5,'Top3 OTP Adjusted RAW'!$C:$J,6,FALSE)</f>
        <v>0.79575179519492101</v>
      </c>
      <c r="J5" s="12">
        <f>VLOOKUP($A5,'Top3 OTP Adjusted RAW'!$C:$J,7,FALSE)</f>
        <v>0.76029421537615405</v>
      </c>
      <c r="K5" s="12">
        <f>VLOOKUP($A5,'Top3 OTP Adjusted RAW'!$C:$J,8,FALSE)</f>
        <v>0.55443092284691797</v>
      </c>
    </row>
    <row r="6" spans="1:11" x14ac:dyDescent="0.2">
      <c r="A6">
        <v>50</v>
      </c>
      <c r="B6" s="13" t="s">
        <v>12</v>
      </c>
      <c r="C6" s="14"/>
      <c r="D6" s="15" t="s">
        <v>80</v>
      </c>
      <c r="E6" s="11" t="s">
        <v>9</v>
      </c>
      <c r="F6" s="12">
        <f>VLOOKUP($A6,'Top3 OTP Adjusted RAW'!$C:$J,3,FALSE)</f>
        <v>0.82721745701638905</v>
      </c>
      <c r="G6" s="12">
        <f>VLOOKUP($A6,'Top3 OTP Adjusted RAW'!$C:$J,4,FALSE)</f>
        <v>0.84708270959773901</v>
      </c>
      <c r="H6" s="12">
        <f>VLOOKUP($A6,'Top3 OTP Adjusted RAW'!$C:$J,5,FALSE)</f>
        <v>0.76880738417934202</v>
      </c>
      <c r="I6" s="12">
        <f>VLOOKUP($A6,'Top3 OTP Adjusted RAW'!$C:$J,6,FALSE)</f>
        <v>0.85821127514143503</v>
      </c>
      <c r="J6" s="12">
        <f>VLOOKUP($A6,'Top3 OTP Adjusted RAW'!$C:$J,7,FALSE)</f>
        <v>0.79278347576800601</v>
      </c>
      <c r="K6" s="12">
        <f>VLOOKUP($A6,'Top3 OTP Adjusted RAW'!$C:$J,8,FALSE)</f>
        <v>0.567170998282712</v>
      </c>
    </row>
    <row r="7" spans="1:11" x14ac:dyDescent="0.2">
      <c r="A7">
        <v>51</v>
      </c>
      <c r="B7" s="13" t="s">
        <v>13</v>
      </c>
      <c r="C7" s="14"/>
      <c r="D7" s="15" t="s">
        <v>80</v>
      </c>
      <c r="E7" s="11" t="s">
        <v>9</v>
      </c>
      <c r="F7" s="12">
        <f>VLOOKUP($A7,'Top3 OTP Adjusted RAW'!$C:$J,3,FALSE)</f>
        <v>0.95454545454545503</v>
      </c>
      <c r="G7" s="12">
        <f>VLOOKUP($A7,'Top3 OTP Adjusted RAW'!$C:$J,4,FALSE)</f>
        <v>1</v>
      </c>
      <c r="H7" s="12">
        <f>VLOOKUP($A7,'Top3 OTP Adjusted RAW'!$C:$J,5,FALSE)</f>
        <v>0.72727272727272696</v>
      </c>
      <c r="I7" s="12">
        <f>VLOOKUP($A7,'Top3 OTP Adjusted RAW'!$C:$J,6,FALSE)</f>
        <v>0.63636363636363602</v>
      </c>
      <c r="J7" s="12">
        <f>VLOOKUP($A7,'Top3 OTP Adjusted RAW'!$C:$J,7,FALSE)</f>
        <v>0.72727272727272696</v>
      </c>
      <c r="K7" s="12">
        <f>VLOOKUP($A7,'Top3 OTP Adjusted RAW'!$C:$J,8,FALSE)</f>
        <v>0.5</v>
      </c>
    </row>
    <row r="8" spans="1:11" x14ac:dyDescent="0.2">
      <c r="A8">
        <v>46</v>
      </c>
      <c r="B8" s="13" t="s">
        <v>14</v>
      </c>
      <c r="C8" s="14"/>
      <c r="D8" s="15" t="s">
        <v>80</v>
      </c>
      <c r="E8" s="11" t="s">
        <v>9</v>
      </c>
      <c r="F8" s="12">
        <f>VLOOKUP($A8,'Top3 OTP Adjusted RAW'!$C:$J,3,FALSE)</f>
        <v>0.83412971685641002</v>
      </c>
      <c r="G8" s="12">
        <f>VLOOKUP($A8,'Top3 OTP Adjusted RAW'!$C:$J,4,FALSE)</f>
        <v>0.82376506304538699</v>
      </c>
      <c r="H8" s="12">
        <f>VLOOKUP($A8,'Top3 OTP Adjusted RAW'!$C:$J,5,FALSE)</f>
        <v>0.78076618244620399</v>
      </c>
      <c r="I8" s="12">
        <f>VLOOKUP($A8,'Top3 OTP Adjusted RAW'!$C:$J,6,FALSE)</f>
        <v>0.83291245705526895</v>
      </c>
      <c r="J8" s="12">
        <f>VLOOKUP($A8,'Top3 OTP Adjusted RAW'!$C:$J,7,FALSE)</f>
        <v>0.80511596154087295</v>
      </c>
      <c r="K8" s="12">
        <f>VLOOKUP($A8,'Top3 OTP Adjusted RAW'!$C:$J,8,FALSE)</f>
        <v>0.54489032261266201</v>
      </c>
    </row>
    <row r="9" spans="1:11" x14ac:dyDescent="0.2">
      <c r="A9">
        <v>14</v>
      </c>
      <c r="B9" s="13" t="s">
        <v>15</v>
      </c>
      <c r="C9" s="14"/>
      <c r="D9" s="15" t="s">
        <v>80</v>
      </c>
      <c r="E9" s="11" t="s">
        <v>9</v>
      </c>
      <c r="F9" s="12">
        <f>VLOOKUP($A9,'Top3 OTP Adjusted RAW'!$C:$J,3,FALSE)</f>
        <v>0.86644496745628397</v>
      </c>
      <c r="G9" s="12">
        <f>VLOOKUP($A9,'Top3 OTP Adjusted RAW'!$C:$J,4,FALSE)</f>
        <v>0.87981053532767095</v>
      </c>
      <c r="H9" s="12">
        <f>VLOOKUP($A9,'Top3 OTP Adjusted RAW'!$C:$J,5,FALSE)</f>
        <v>0.83447369502176505</v>
      </c>
      <c r="I9" s="12">
        <f>VLOOKUP($A9,'Top3 OTP Adjusted RAW'!$C:$J,6,FALSE)</f>
        <v>0.86962796971090195</v>
      </c>
      <c r="J9" s="12">
        <f>VLOOKUP($A9,'Top3 OTP Adjusted RAW'!$C:$J,7,FALSE)</f>
        <v>0.86083043531952896</v>
      </c>
      <c r="K9" s="12">
        <f>VLOOKUP($A9,'Top3 OTP Adjusted RAW'!$C:$J,8,FALSE)</f>
        <v>0.45055902973585299</v>
      </c>
    </row>
    <row r="10" spans="1:11" x14ac:dyDescent="0.2">
      <c r="A10">
        <v>12</v>
      </c>
      <c r="B10" s="13" t="s">
        <v>16</v>
      </c>
      <c r="C10" s="14"/>
      <c r="D10" s="15" t="s">
        <v>80</v>
      </c>
      <c r="E10" s="11" t="s">
        <v>9</v>
      </c>
      <c r="F10" s="12">
        <f>VLOOKUP($A10,'Top3 OTP Adjusted RAW'!$C:$J,3,FALSE)</f>
        <v>0.83725928107863001</v>
      </c>
      <c r="G10" s="12">
        <f>VLOOKUP($A10,'Top3 OTP Adjusted RAW'!$C:$J,4,FALSE)</f>
        <v>0.86478106711429403</v>
      </c>
      <c r="H10" s="12">
        <f>VLOOKUP($A10,'Top3 OTP Adjusted RAW'!$C:$J,5,FALSE)</f>
        <v>0.77774077009228604</v>
      </c>
      <c r="I10" s="12">
        <f>VLOOKUP($A10,'Top3 OTP Adjusted RAW'!$C:$J,6,FALSE)</f>
        <v>0.85356477831623101</v>
      </c>
      <c r="J10" s="12">
        <f>VLOOKUP($A10,'Top3 OTP Adjusted RAW'!$C:$J,7,FALSE)</f>
        <v>0.82885283049550296</v>
      </c>
      <c r="K10" s="12">
        <f>VLOOKUP($A10,'Top3 OTP Adjusted RAW'!$C:$J,8,FALSE)</f>
        <v>0.61638304157569601</v>
      </c>
    </row>
    <row r="11" spans="1:11" x14ac:dyDescent="0.2">
      <c r="A11">
        <v>37</v>
      </c>
      <c r="B11" s="16" t="s">
        <v>17</v>
      </c>
      <c r="C11" s="16"/>
      <c r="D11" s="15" t="s">
        <v>80</v>
      </c>
      <c r="E11" s="11" t="s">
        <v>9</v>
      </c>
      <c r="F11" s="12">
        <f>VLOOKUP($A11,'Top3 OTP Adjusted RAW'!$C:$J,3,FALSE)</f>
        <v>0.84771197226555195</v>
      </c>
      <c r="G11" s="12">
        <f>VLOOKUP($A11,'Top3 OTP Adjusted RAW'!$C:$J,4,FALSE)</f>
        <v>0.90266962492318603</v>
      </c>
      <c r="H11" s="12">
        <f>VLOOKUP($A11,'Top3 OTP Adjusted RAW'!$C:$J,5,FALSE)</f>
        <v>0.84459058660249497</v>
      </c>
      <c r="I11" s="12">
        <f>VLOOKUP($A11,'Top3 OTP Adjusted RAW'!$C:$J,6,FALSE)</f>
        <v>0.88227099195264003</v>
      </c>
      <c r="J11" s="12">
        <f>VLOOKUP($A11,'Top3 OTP Adjusted RAW'!$C:$J,7,FALSE)</f>
        <v>0.867421311019833</v>
      </c>
      <c r="K11" s="12">
        <f>VLOOKUP($A11,'Top3 OTP Adjusted RAW'!$C:$J,8,FALSE)</f>
        <v>0.59186607328595098</v>
      </c>
    </row>
    <row r="12" spans="1:11" x14ac:dyDescent="0.2">
      <c r="A12">
        <v>66</v>
      </c>
      <c r="B12" s="16" t="s">
        <v>18</v>
      </c>
      <c r="C12" s="16"/>
      <c r="D12" s="15" t="s">
        <v>80</v>
      </c>
      <c r="E12" s="11" t="s">
        <v>9</v>
      </c>
      <c r="F12" s="12">
        <f>VLOOKUP($A12,'Top3 OTP Adjusted RAW'!$C:$J,3,FALSE)</f>
        <v>0.74434492835114296</v>
      </c>
      <c r="G12" s="12">
        <f>VLOOKUP($A12,'Top3 OTP Adjusted RAW'!$C:$J,4,FALSE)</f>
        <v>0.81236620095289402</v>
      </c>
      <c r="H12" s="12">
        <f>VLOOKUP($A12,'Top3 OTP Adjusted RAW'!$C:$J,5,FALSE)</f>
        <v>0.78113933355244503</v>
      </c>
      <c r="I12" s="12">
        <f>VLOOKUP($A12,'Top3 OTP Adjusted RAW'!$C:$J,6,FALSE)</f>
        <v>0.74871843082553802</v>
      </c>
      <c r="J12" s="12">
        <f>VLOOKUP($A12,'Top3 OTP Adjusted RAW'!$C:$J,7,FALSE)</f>
        <v>0.73817501657104601</v>
      </c>
      <c r="K12" s="12">
        <f>VLOOKUP($A12,'Top3 OTP Adjusted RAW'!$C:$J,8,FALSE)</f>
        <v>0.59436025168980899</v>
      </c>
    </row>
    <row r="13" spans="1:11" x14ac:dyDescent="0.2">
      <c r="A13">
        <v>36</v>
      </c>
      <c r="B13" s="16" t="s">
        <v>19</v>
      </c>
      <c r="C13" s="16"/>
      <c r="D13" s="15" t="s">
        <v>80</v>
      </c>
      <c r="E13" s="11" t="s">
        <v>9</v>
      </c>
      <c r="F13" s="12">
        <f>VLOOKUP($A13,'Top3 OTP Adjusted RAW'!$C:$J,3,FALSE)</f>
        <v>0.78940252713858305</v>
      </c>
      <c r="G13" s="12">
        <f>VLOOKUP($A13,'Top3 OTP Adjusted RAW'!$C:$J,4,FALSE)</f>
        <v>0.888028824288848</v>
      </c>
      <c r="H13" s="12">
        <f>VLOOKUP($A13,'Top3 OTP Adjusted RAW'!$C:$J,5,FALSE)</f>
        <v>0.77080030451898096</v>
      </c>
      <c r="I13" s="12">
        <f>VLOOKUP($A13,'Top3 OTP Adjusted RAW'!$C:$J,6,FALSE)</f>
        <v>0.80099817848863097</v>
      </c>
      <c r="J13" s="12">
        <f>VLOOKUP($A13,'Top3 OTP Adjusted RAW'!$C:$J,7,FALSE)</f>
        <v>0.80316955497995801</v>
      </c>
      <c r="K13" s="12">
        <f>VLOOKUP($A13,'Top3 OTP Adjusted RAW'!$C:$J,8,FALSE)</f>
        <v>0.510773662548894</v>
      </c>
    </row>
    <row r="14" spans="1:11" x14ac:dyDescent="0.2">
      <c r="A14">
        <v>9</v>
      </c>
      <c r="B14" s="16" t="s">
        <v>20</v>
      </c>
      <c r="C14" s="16"/>
      <c r="D14" s="15" t="s">
        <v>80</v>
      </c>
      <c r="E14" s="11" t="s">
        <v>9</v>
      </c>
      <c r="F14" s="12">
        <f>VLOOKUP($A14,'Top3 OTP Adjusted RAW'!$C:$J,3,FALSE)</f>
        <v>0.88669795618872205</v>
      </c>
      <c r="G14" s="12">
        <f>VLOOKUP($A14,'Top3 OTP Adjusted RAW'!$C:$J,4,FALSE)</f>
        <v>0.927073412235216</v>
      </c>
      <c r="H14" s="12">
        <f>VLOOKUP($A14,'Top3 OTP Adjusted RAW'!$C:$J,5,FALSE)</f>
        <v>0.83385375955588903</v>
      </c>
      <c r="I14" s="12">
        <f>VLOOKUP($A14,'Top3 OTP Adjusted RAW'!$C:$J,6,FALSE)</f>
        <v>0.90329924002467099</v>
      </c>
      <c r="J14" s="12">
        <f>VLOOKUP($A14,'Top3 OTP Adjusted RAW'!$C:$J,7,FALSE)</f>
        <v>0.88840267136119599</v>
      </c>
      <c r="K14" s="12">
        <f>VLOOKUP($A14,'Top3 OTP Adjusted RAW'!$C:$J,8,FALSE)</f>
        <v>0.74604320550215197</v>
      </c>
    </row>
    <row r="15" spans="1:11" x14ac:dyDescent="0.2">
      <c r="A15">
        <v>40</v>
      </c>
      <c r="B15" s="17" t="s">
        <v>21</v>
      </c>
      <c r="C15" s="17"/>
      <c r="D15" s="15" t="s">
        <v>80</v>
      </c>
      <c r="E15" s="11" t="s">
        <v>9</v>
      </c>
      <c r="F15" s="12"/>
      <c r="G15" s="12"/>
      <c r="H15" s="12"/>
      <c r="I15" s="12"/>
      <c r="J15" s="12"/>
      <c r="K15" s="12"/>
    </row>
    <row r="16" spans="1:11" x14ac:dyDescent="0.2">
      <c r="A16">
        <v>3</v>
      </c>
      <c r="B16" s="17" t="s">
        <v>22</v>
      </c>
      <c r="C16" s="17"/>
      <c r="D16" s="15" t="s">
        <v>80</v>
      </c>
      <c r="E16" s="11" t="s">
        <v>9</v>
      </c>
      <c r="F16" s="12">
        <f>VLOOKUP($A16,'Top3 OTP Adjusted RAW'!$C:$J,3,FALSE)</f>
        <v>0.85734202344807797</v>
      </c>
      <c r="G16" s="12">
        <f>VLOOKUP($A16,'Top3 OTP Adjusted RAW'!$C:$J,4,FALSE)</f>
        <v>0.845069009244794</v>
      </c>
      <c r="H16" s="12">
        <f>VLOOKUP($A16,'Top3 OTP Adjusted RAW'!$C:$J,5,FALSE)</f>
        <v>0.83739746922523695</v>
      </c>
      <c r="I16" s="12">
        <f>VLOOKUP($A16,'Top3 OTP Adjusted RAW'!$C:$J,6,FALSE)</f>
        <v>0.89214958643156805</v>
      </c>
      <c r="J16" s="12">
        <f>VLOOKUP($A16,'Top3 OTP Adjusted RAW'!$C:$J,7,FALSE)</f>
        <v>0.871780775944341</v>
      </c>
      <c r="K16" s="12">
        <f>VLOOKUP($A16,'Top3 OTP Adjusted RAW'!$C:$J,8,FALSE)</f>
        <v>0.526975915143025</v>
      </c>
    </row>
    <row r="17" spans="1:11" x14ac:dyDescent="0.2">
      <c r="A17">
        <v>7</v>
      </c>
      <c r="B17" s="17" t="s">
        <v>23</v>
      </c>
      <c r="C17" s="17"/>
      <c r="D17" s="15" t="s">
        <v>80</v>
      </c>
      <c r="E17" s="11" t="s">
        <v>9</v>
      </c>
      <c r="F17" s="12">
        <f>VLOOKUP($A17,'Top3 OTP Adjusted RAW'!$C:$J,3,FALSE)</f>
        <v>0.818289500437272</v>
      </c>
      <c r="G17" s="12">
        <f>VLOOKUP($A17,'Top3 OTP Adjusted RAW'!$C:$J,4,FALSE)</f>
        <v>0.85150665059809205</v>
      </c>
      <c r="H17" s="12">
        <f>VLOOKUP($A17,'Top3 OTP Adjusted RAW'!$C:$J,5,FALSE)</f>
        <v>0.84054267776464497</v>
      </c>
      <c r="I17" s="12">
        <f>VLOOKUP($A17,'Top3 OTP Adjusted RAW'!$C:$J,6,FALSE)</f>
        <v>0.80984296934526001</v>
      </c>
      <c r="J17" s="12">
        <f>VLOOKUP($A17,'Top3 OTP Adjusted RAW'!$C:$J,7,FALSE)</f>
        <v>0.78384634463728997</v>
      </c>
      <c r="K17" s="12">
        <f>VLOOKUP($A17,'Top3 OTP Adjusted RAW'!$C:$J,8,FALSE)</f>
        <v>0.54787202073976504</v>
      </c>
    </row>
    <row r="18" spans="1:11" x14ac:dyDescent="0.2">
      <c r="A18">
        <v>15</v>
      </c>
      <c r="B18" s="17" t="s">
        <v>24</v>
      </c>
      <c r="C18" s="17"/>
      <c r="D18" s="15" t="s">
        <v>80</v>
      </c>
      <c r="E18" s="11" t="s">
        <v>9</v>
      </c>
      <c r="F18" s="12">
        <f>VLOOKUP($A18,'Top3 OTP Adjusted RAW'!$C:$J,3,FALSE)</f>
        <v>0.82343732253560997</v>
      </c>
      <c r="G18" s="12">
        <f>VLOOKUP($A18,'Top3 OTP Adjusted RAW'!$C:$J,4,FALSE)</f>
        <v>0.85923163866504104</v>
      </c>
      <c r="H18" s="12">
        <f>VLOOKUP($A18,'Top3 OTP Adjusted RAW'!$C:$J,5,FALSE)</f>
        <v>0.81523787712443097</v>
      </c>
      <c r="I18" s="12">
        <f>VLOOKUP($A18,'Top3 OTP Adjusted RAW'!$C:$J,6,FALSE)</f>
        <v>0.84755703264984905</v>
      </c>
      <c r="J18" s="12">
        <f>VLOOKUP($A18,'Top3 OTP Adjusted RAW'!$C:$J,7,FALSE)</f>
        <v>0.86060713488116103</v>
      </c>
      <c r="K18" s="12">
        <f>VLOOKUP($A18,'Top3 OTP Adjusted RAW'!$C:$J,8,FALSE)</f>
        <v>0.36790304080161101</v>
      </c>
    </row>
    <row r="19" spans="1:11" x14ac:dyDescent="0.2">
      <c r="A19">
        <v>29</v>
      </c>
      <c r="B19" s="18" t="s">
        <v>25</v>
      </c>
      <c r="C19" s="16"/>
      <c r="D19" s="15" t="s">
        <v>80</v>
      </c>
      <c r="E19" s="11" t="s">
        <v>9</v>
      </c>
      <c r="F19" s="12">
        <f>VLOOKUP($A19,'Top3 OTP Adjusted RAW'!$C:$J,3,FALSE)</f>
        <v>0.88596660981407604</v>
      </c>
      <c r="G19" s="12">
        <f>VLOOKUP($A19,'Top3 OTP Adjusted RAW'!$C:$J,4,FALSE)</f>
        <v>0.89901626296230297</v>
      </c>
      <c r="H19" s="12">
        <f>VLOOKUP($A19,'Top3 OTP Adjusted RAW'!$C:$J,5,FALSE)</f>
        <v>0.86032013190641299</v>
      </c>
      <c r="I19" s="12">
        <f>VLOOKUP($A19,'Top3 OTP Adjusted RAW'!$C:$J,6,FALSE)</f>
        <v>0.91355813883278303</v>
      </c>
      <c r="J19" s="12">
        <f>VLOOKUP($A19,'Top3 OTP Adjusted RAW'!$C:$J,7,FALSE)</f>
        <v>0.85626631021120803</v>
      </c>
      <c r="K19" s="12">
        <f>VLOOKUP($A19,'Top3 OTP Adjusted RAW'!$C:$J,8,FALSE)</f>
        <v>0.66497813513581405</v>
      </c>
    </row>
    <row r="20" spans="1:11" x14ac:dyDescent="0.2">
      <c r="A20">
        <v>21</v>
      </c>
      <c r="B20" s="16" t="s">
        <v>26</v>
      </c>
      <c r="C20" s="16"/>
      <c r="D20" s="15" t="s">
        <v>80</v>
      </c>
      <c r="E20" s="11" t="s">
        <v>9</v>
      </c>
      <c r="F20" s="12">
        <f>VLOOKUP($A20,'Top3 OTP Adjusted RAW'!$C:$J,3,FALSE)</f>
        <v>0.87819552091470499</v>
      </c>
      <c r="G20" s="12">
        <f>VLOOKUP($A20,'Top3 OTP Adjusted RAW'!$C:$J,4,FALSE)</f>
        <v>0.89629281789628201</v>
      </c>
      <c r="H20" s="12">
        <f>VLOOKUP($A20,'Top3 OTP Adjusted RAW'!$C:$J,5,FALSE)</f>
        <v>0.85867871948373997</v>
      </c>
      <c r="I20" s="12">
        <f>VLOOKUP($A20,'Top3 OTP Adjusted RAW'!$C:$J,6,FALSE)</f>
        <v>0.88641173121363304</v>
      </c>
      <c r="J20" s="12">
        <f>VLOOKUP($A20,'Top3 OTP Adjusted RAW'!$C:$J,7,FALSE)</f>
        <v>0.87370781899846905</v>
      </c>
      <c r="K20" s="12">
        <f>VLOOKUP($A20,'Top3 OTP Adjusted RAW'!$C:$J,8,FALSE)</f>
        <v>0.45402278931231199</v>
      </c>
    </row>
    <row r="21" spans="1:11" hidden="1" x14ac:dyDescent="0.2">
      <c r="A21">
        <v>54</v>
      </c>
      <c r="B21" s="16" t="s">
        <v>27</v>
      </c>
      <c r="C21" s="16"/>
      <c r="D21" s="15" t="s">
        <v>80</v>
      </c>
      <c r="E21" s="11" t="s">
        <v>9</v>
      </c>
      <c r="F21" s="12" t="e">
        <f>VLOOKUP($A21,'Top3 OTP Adjusted RAW'!$C:$J,3,FALSE)</f>
        <v>#N/A</v>
      </c>
      <c r="G21" s="12" t="e">
        <f>VLOOKUP($A21,'Top3 OTP Adjusted RAW'!$C:$J,4,FALSE)</f>
        <v>#N/A</v>
      </c>
      <c r="H21" s="12" t="e">
        <f>VLOOKUP($A21,'Top3 OTP Adjusted RAW'!$C:$J,5,FALSE)</f>
        <v>#N/A</v>
      </c>
      <c r="I21" s="12" t="e">
        <f>VLOOKUP($A21,'Top3 OTP Adjusted RAW'!$C:$J,6,FALSE)</f>
        <v>#N/A</v>
      </c>
      <c r="J21" s="12" t="e">
        <f>VLOOKUP($A21,'Top3 OTP Adjusted RAW'!$C:$J,7,FALSE)</f>
        <v>#N/A</v>
      </c>
      <c r="K21" s="12" t="e">
        <f>VLOOKUP($A21,'Top3 OTP Adjusted RAW'!$C:$J,8,FALSE)</f>
        <v>#N/A</v>
      </c>
    </row>
    <row r="22" spans="1:11" x14ac:dyDescent="0.2">
      <c r="A22">
        <v>24</v>
      </c>
      <c r="B22" s="17" t="s">
        <v>28</v>
      </c>
      <c r="C22" s="17"/>
      <c r="D22" s="15" t="s">
        <v>80</v>
      </c>
      <c r="E22" s="11" t="s">
        <v>9</v>
      </c>
      <c r="F22" s="12">
        <f>VLOOKUP($A22,'Top3 OTP Adjusted RAW'!$C:$J,3,FALSE)</f>
        <v>0.88251086678366997</v>
      </c>
      <c r="G22" s="12">
        <f>VLOOKUP($A22,'Top3 OTP Adjusted RAW'!$C:$J,4,FALSE)</f>
        <v>0.87753911037867904</v>
      </c>
      <c r="H22" s="12">
        <f>VLOOKUP($A22,'Top3 OTP Adjusted RAW'!$C:$J,5,FALSE)</f>
        <v>0.85642976640064095</v>
      </c>
      <c r="I22" s="12">
        <f>VLOOKUP($A22,'Top3 OTP Adjusted RAW'!$C:$J,6,FALSE)</f>
        <v>0.87552735765890899</v>
      </c>
      <c r="J22" s="12">
        <f>VLOOKUP($A22,'Top3 OTP Adjusted RAW'!$C:$J,7,FALSE)</f>
        <v>0.89236216473614605</v>
      </c>
      <c r="K22" s="12">
        <f>VLOOKUP($A22,'Top3 OTP Adjusted RAW'!$C:$J,8,FALSE)</f>
        <v>0.72265766334374604</v>
      </c>
    </row>
    <row r="23" spans="1:11" x14ac:dyDescent="0.2">
      <c r="A23">
        <v>23</v>
      </c>
      <c r="B23" s="17" t="s">
        <v>29</v>
      </c>
      <c r="C23" s="17"/>
      <c r="D23" s="15" t="s">
        <v>80</v>
      </c>
      <c r="E23" s="11" t="s">
        <v>9</v>
      </c>
      <c r="F23" s="12">
        <f>VLOOKUP($A23,'Top3 OTP Adjusted RAW'!$C:$J,3,FALSE)</f>
        <v>0.81526941165268096</v>
      </c>
      <c r="G23" s="12">
        <f>VLOOKUP($A23,'Top3 OTP Adjusted RAW'!$C:$J,4,FALSE)</f>
        <v>0.83380450199487399</v>
      </c>
      <c r="H23" s="12">
        <f>VLOOKUP($A23,'Top3 OTP Adjusted RAW'!$C:$J,5,FALSE)</f>
        <v>0.78918426245988305</v>
      </c>
      <c r="I23" s="12">
        <f>VLOOKUP($A23,'Top3 OTP Adjusted RAW'!$C:$J,6,FALSE)</f>
        <v>0.83081832148322099</v>
      </c>
      <c r="J23" s="12">
        <f>VLOOKUP($A23,'Top3 OTP Adjusted RAW'!$C:$J,7,FALSE)</f>
        <v>0.79228462770755204</v>
      </c>
      <c r="K23" s="12">
        <f>VLOOKUP($A23,'Top3 OTP Adjusted RAW'!$C:$J,8,FALSE)</f>
        <v>0.61880099807621403</v>
      </c>
    </row>
    <row r="24" spans="1:11" x14ac:dyDescent="0.2">
      <c r="A24">
        <v>20</v>
      </c>
      <c r="B24" s="17" t="s">
        <v>30</v>
      </c>
      <c r="C24" s="17"/>
      <c r="D24" s="15" t="s">
        <v>80</v>
      </c>
      <c r="E24" s="11" t="s">
        <v>9</v>
      </c>
      <c r="F24" s="12">
        <f>VLOOKUP($A24,'Top3 OTP Adjusted RAW'!$C:$J,3,FALSE)</f>
        <v>0.82169478299237098</v>
      </c>
      <c r="G24" s="12">
        <f>VLOOKUP($A24,'Top3 OTP Adjusted RAW'!$C:$J,4,FALSE)</f>
        <v>0.84005641567044198</v>
      </c>
      <c r="H24" s="12">
        <f>VLOOKUP($A24,'Top3 OTP Adjusted RAW'!$C:$J,5,FALSE)</f>
        <v>0.83362885897510597</v>
      </c>
      <c r="I24" s="12">
        <f>VLOOKUP($A24,'Top3 OTP Adjusted RAW'!$C:$J,6,FALSE)</f>
        <v>0.82752659664859396</v>
      </c>
      <c r="J24" s="12">
        <f>VLOOKUP($A24,'Top3 OTP Adjusted RAW'!$C:$J,7,FALSE)</f>
        <v>0.81941281795830601</v>
      </c>
      <c r="K24" s="12">
        <f>VLOOKUP($A24,'Top3 OTP Adjusted RAW'!$C:$J,8,FALSE)</f>
        <v>0.60483865450889496</v>
      </c>
    </row>
    <row r="25" spans="1:11" x14ac:dyDescent="0.2">
      <c r="A25">
        <v>41</v>
      </c>
      <c r="B25" s="17" t="s">
        <v>31</v>
      </c>
      <c r="C25" s="17"/>
      <c r="D25" s="15" t="s">
        <v>80</v>
      </c>
      <c r="E25" s="11" t="s">
        <v>9</v>
      </c>
      <c r="F25" s="12">
        <f>VLOOKUP($A25,'Top3 OTP Adjusted RAW'!$C:$J,3,FALSE)</f>
        <v>0.84268674703541702</v>
      </c>
      <c r="G25" s="12">
        <f>VLOOKUP($A25,'Top3 OTP Adjusted RAW'!$C:$J,4,FALSE)</f>
        <v>0.86984610676053598</v>
      </c>
      <c r="H25" s="12">
        <f>VLOOKUP($A25,'Top3 OTP Adjusted RAW'!$C:$J,5,FALSE)</f>
        <v>0.81502600044297402</v>
      </c>
      <c r="I25" s="12">
        <f>VLOOKUP($A25,'Top3 OTP Adjusted RAW'!$C:$J,6,FALSE)</f>
        <v>0.83437842647856497</v>
      </c>
      <c r="J25" s="12">
        <f>VLOOKUP($A25,'Top3 OTP Adjusted RAW'!$C:$J,7,FALSE)</f>
        <v>0.86184905660375799</v>
      </c>
      <c r="K25" s="12">
        <f>VLOOKUP($A25,'Top3 OTP Adjusted RAW'!$C:$J,8,FALSE)</f>
        <v>0.62029847110001901</v>
      </c>
    </row>
    <row r="26" spans="1:11" x14ac:dyDescent="0.2">
      <c r="A26">
        <v>65</v>
      </c>
      <c r="B26" s="17" t="s">
        <v>32</v>
      </c>
      <c r="C26" s="17"/>
      <c r="D26" s="15" t="s">
        <v>80</v>
      </c>
      <c r="E26" s="11" t="s">
        <v>9</v>
      </c>
      <c r="F26" s="12">
        <f>VLOOKUP($A26,'Top3 OTP Adjusted RAW'!$C:$J,3,FALSE)</f>
        <v>0.89123164675564903</v>
      </c>
      <c r="G26" s="12">
        <f>VLOOKUP($A26,'Top3 OTP Adjusted RAW'!$C:$J,4,FALSE)</f>
        <v>0.93157172247989595</v>
      </c>
      <c r="H26" s="12">
        <f>VLOOKUP($A26,'Top3 OTP Adjusted RAW'!$C:$J,5,FALSE)</f>
        <v>0.86698128059196</v>
      </c>
      <c r="I26" s="12">
        <f>VLOOKUP($A26,'Top3 OTP Adjusted RAW'!$C:$J,6,FALSE)</f>
        <v>0.90755539873261903</v>
      </c>
      <c r="J26" s="12">
        <f>VLOOKUP($A26,'Top3 OTP Adjusted RAW'!$C:$J,7,FALSE)</f>
        <v>0.88784742732819999</v>
      </c>
      <c r="K26" s="12">
        <f>VLOOKUP($A26,'Top3 OTP Adjusted RAW'!$C:$J,8,FALSE)</f>
        <v>0.61848553564438902</v>
      </c>
    </row>
    <row r="27" spans="1:11" x14ac:dyDescent="0.2">
      <c r="A27">
        <v>22</v>
      </c>
      <c r="B27" s="17" t="s">
        <v>33</v>
      </c>
      <c r="C27" s="17"/>
      <c r="D27" s="15" t="s">
        <v>80</v>
      </c>
      <c r="E27" s="11" t="s">
        <v>9</v>
      </c>
      <c r="F27" s="12">
        <f>VLOOKUP($A27,'Top3 OTP Adjusted RAW'!$C:$J,3,FALSE)</f>
        <v>0.79822234121571101</v>
      </c>
      <c r="G27" s="12">
        <f>VLOOKUP($A27,'Top3 OTP Adjusted RAW'!$C:$J,4,FALSE)</f>
        <v>0.858116785807719</v>
      </c>
      <c r="H27" s="12">
        <f>VLOOKUP($A27,'Top3 OTP Adjusted RAW'!$C:$J,5,FALSE)</f>
        <v>0.78721617752090001</v>
      </c>
      <c r="I27" s="12">
        <f>VLOOKUP($A27,'Top3 OTP Adjusted RAW'!$C:$J,6,FALSE)</f>
        <v>0.78874895517646804</v>
      </c>
      <c r="J27" s="12">
        <f>VLOOKUP($A27,'Top3 OTP Adjusted RAW'!$C:$J,7,FALSE)</f>
        <v>0.80496261605327402</v>
      </c>
      <c r="K27" s="12">
        <f>VLOOKUP($A27,'Top3 OTP Adjusted RAW'!$C:$J,8,FALSE)</f>
        <v>0.57219647800796003</v>
      </c>
    </row>
    <row r="28" spans="1:11" x14ac:dyDescent="0.2">
      <c r="A28">
        <v>56</v>
      </c>
      <c r="B28" s="18" t="s">
        <v>34</v>
      </c>
      <c r="C28" s="16"/>
      <c r="D28" s="15" t="s">
        <v>80</v>
      </c>
      <c r="E28" s="11" t="s">
        <v>9</v>
      </c>
      <c r="F28" s="12">
        <f>VLOOKUP($A28,'Top3 OTP Adjusted RAW'!$C:$J,3,FALSE)</f>
        <v>0.82929167884757404</v>
      </c>
      <c r="G28" s="12">
        <f>VLOOKUP($A28,'Top3 OTP Adjusted RAW'!$C:$J,4,FALSE)</f>
        <v>0.88975941918037404</v>
      </c>
      <c r="H28" s="12">
        <f>VLOOKUP($A28,'Top3 OTP Adjusted RAW'!$C:$J,5,FALSE)</f>
        <v>0.82654433385417503</v>
      </c>
      <c r="I28" s="12">
        <f>VLOOKUP($A28,'Top3 OTP Adjusted RAW'!$C:$J,6,FALSE)</f>
        <v>0.85101390309542002</v>
      </c>
      <c r="J28" s="12">
        <f>VLOOKUP($A28,'Top3 OTP Adjusted RAW'!$C:$J,7,FALSE)</f>
        <v>0.77793596467977899</v>
      </c>
      <c r="K28" s="12">
        <f>VLOOKUP($A28,'Top3 OTP Adjusted RAW'!$C:$J,8,FALSE)</f>
        <v>0.580730003563518</v>
      </c>
    </row>
    <row r="29" spans="1:11" x14ac:dyDescent="0.2">
      <c r="A29">
        <v>35</v>
      </c>
      <c r="B29" s="16" t="s">
        <v>35</v>
      </c>
      <c r="C29" s="16"/>
      <c r="D29" s="15" t="s">
        <v>80</v>
      </c>
      <c r="E29" s="11" t="s">
        <v>9</v>
      </c>
      <c r="F29" s="12">
        <f>VLOOKUP($A29,'Top3 OTP Adjusted RAW'!$C:$J,3,FALSE)</f>
        <v>0.83427384738765398</v>
      </c>
      <c r="G29" s="12">
        <f>VLOOKUP($A29,'Top3 OTP Adjusted RAW'!$C:$J,4,FALSE)</f>
        <v>0.86669820627382799</v>
      </c>
      <c r="H29" s="12">
        <f>VLOOKUP($A29,'Top3 OTP Adjusted RAW'!$C:$J,5,FALSE)</f>
        <v>0.78957904030257697</v>
      </c>
      <c r="I29" s="12">
        <f>VLOOKUP($A29,'Top3 OTP Adjusted RAW'!$C:$J,6,FALSE)</f>
        <v>0.87576405050141803</v>
      </c>
      <c r="J29" s="12">
        <f>VLOOKUP($A29,'Top3 OTP Adjusted RAW'!$C:$J,7,FALSE)</f>
        <v>0.83129851113586395</v>
      </c>
      <c r="K29" s="12">
        <f>VLOOKUP($A29,'Top3 OTP Adjusted RAW'!$C:$J,8,FALSE)</f>
        <v>0.68227652725500298</v>
      </c>
    </row>
    <row r="30" spans="1:11" x14ac:dyDescent="0.2">
      <c r="A30">
        <v>57</v>
      </c>
      <c r="B30" s="16" t="s">
        <v>36</v>
      </c>
      <c r="C30" s="16"/>
      <c r="D30" s="15" t="s">
        <v>80</v>
      </c>
      <c r="E30" s="11" t="s">
        <v>9</v>
      </c>
      <c r="F30" s="12">
        <f>VLOOKUP($A30,'Top3 OTP Adjusted RAW'!$C:$J,3,FALSE)</f>
        <v>0.81744667778088898</v>
      </c>
      <c r="G30" s="12">
        <f>VLOOKUP($A30,'Top3 OTP Adjusted RAW'!$C:$J,4,FALSE)</f>
        <v>0.87486492342164901</v>
      </c>
      <c r="H30" s="12">
        <f>VLOOKUP($A30,'Top3 OTP Adjusted RAW'!$C:$J,5,FALSE)</f>
        <v>0.79218306605024502</v>
      </c>
      <c r="I30" s="12">
        <f>VLOOKUP($A30,'Top3 OTP Adjusted RAW'!$C:$J,6,FALSE)</f>
        <v>0.83452988072531298</v>
      </c>
      <c r="J30" s="12">
        <f>VLOOKUP($A30,'Top3 OTP Adjusted RAW'!$C:$J,7,FALSE)</f>
        <v>0.78810365841687202</v>
      </c>
      <c r="K30" s="12">
        <f>VLOOKUP($A30,'Top3 OTP Adjusted RAW'!$C:$J,8,FALSE)</f>
        <v>0.52934870887948504</v>
      </c>
    </row>
    <row r="31" spans="1:11" x14ac:dyDescent="0.2">
      <c r="A31">
        <v>67</v>
      </c>
      <c r="B31" s="16" t="s">
        <v>37</v>
      </c>
      <c r="C31" s="16"/>
      <c r="D31" s="15" t="s">
        <v>80</v>
      </c>
      <c r="E31" s="11" t="s">
        <v>9</v>
      </c>
      <c r="F31" s="12">
        <f>VLOOKUP($A31,'Top3 OTP Adjusted RAW'!$C:$J,3,FALSE)</f>
        <v>0.91709076833122605</v>
      </c>
      <c r="G31" s="12">
        <f>VLOOKUP($A31,'Top3 OTP Adjusted RAW'!$C:$J,4,FALSE)</f>
        <v>0.90462203043218203</v>
      </c>
      <c r="H31" s="12">
        <f>VLOOKUP($A31,'Top3 OTP Adjusted RAW'!$C:$J,5,FALSE)</f>
        <v>0.88482857821372296</v>
      </c>
      <c r="I31" s="12">
        <f>VLOOKUP($A31,'Top3 OTP Adjusted RAW'!$C:$J,6,FALSE)</f>
        <v>0.92133699649300604</v>
      </c>
      <c r="J31" s="12">
        <f>VLOOKUP($A31,'Top3 OTP Adjusted RAW'!$C:$J,7,FALSE)</f>
        <v>0.92900877528289405</v>
      </c>
      <c r="K31" s="12">
        <f>VLOOKUP($A31,'Top3 OTP Adjusted RAW'!$C:$J,8,FALSE)</f>
        <v>0.635811790706449</v>
      </c>
    </row>
    <row r="32" spans="1:11" x14ac:dyDescent="0.2">
      <c r="A32">
        <v>39</v>
      </c>
      <c r="B32" s="16" t="s">
        <v>38</v>
      </c>
      <c r="C32" s="16"/>
      <c r="D32" s="15" t="s">
        <v>80</v>
      </c>
      <c r="E32" s="11" t="s">
        <v>9</v>
      </c>
      <c r="F32" s="12">
        <f>VLOOKUP($A32,'Top3 OTP Adjusted RAW'!$C:$J,3,FALSE)</f>
        <v>0.817062841224934</v>
      </c>
      <c r="G32" s="12">
        <f>VLOOKUP($A32,'Top3 OTP Adjusted RAW'!$C:$J,4,FALSE)</f>
        <v>0.87818881265852</v>
      </c>
      <c r="H32" s="12">
        <f>VLOOKUP($A32,'Top3 OTP Adjusted RAW'!$C:$J,5,FALSE)</f>
        <v>0.84804201187002703</v>
      </c>
      <c r="I32" s="12">
        <f>VLOOKUP($A32,'Top3 OTP Adjusted RAW'!$C:$J,6,FALSE)</f>
        <v>0.82738986245388901</v>
      </c>
      <c r="J32" s="12">
        <f>VLOOKUP($A32,'Top3 OTP Adjusted RAW'!$C:$J,7,FALSE)</f>
        <v>0.78765170412874497</v>
      </c>
      <c r="K32" s="12">
        <f>VLOOKUP($A32,'Top3 OTP Adjusted RAW'!$C:$J,8,FALSE)</f>
        <v>0.58718319622908599</v>
      </c>
    </row>
    <row r="33" spans="1:11" x14ac:dyDescent="0.2">
      <c r="A33">
        <v>4</v>
      </c>
      <c r="B33" s="19" t="s">
        <v>39</v>
      </c>
      <c r="C33" s="20"/>
      <c r="D33" s="15" t="s">
        <v>80</v>
      </c>
      <c r="E33" s="11" t="s">
        <v>9</v>
      </c>
      <c r="F33" s="12">
        <f>VLOOKUP($A33,'Top3 OTP Adjusted RAW'!$C:$J,3,FALSE)</f>
        <v>0.82445903629699802</v>
      </c>
      <c r="G33" s="12">
        <f>VLOOKUP($A33,'Top3 OTP Adjusted RAW'!$C:$J,4,FALSE)</f>
        <v>0.86659117863139101</v>
      </c>
      <c r="H33" s="12">
        <f>VLOOKUP($A33,'Top3 OTP Adjusted RAW'!$C:$J,5,FALSE)</f>
        <v>0.73394488080890197</v>
      </c>
      <c r="I33" s="12">
        <f>VLOOKUP($A33,'Top3 OTP Adjusted RAW'!$C:$J,6,FALSE)</f>
        <v>0.85141264734699795</v>
      </c>
      <c r="J33" s="12">
        <f>VLOOKUP($A33,'Top3 OTP Adjusted RAW'!$C:$J,7,FALSE)</f>
        <v>0.79987576683099804</v>
      </c>
      <c r="K33" s="12">
        <f>VLOOKUP($A33,'Top3 OTP Adjusted RAW'!$C:$J,8,FALSE)</f>
        <v>0.50605885108423998</v>
      </c>
    </row>
    <row r="34" spans="1:11" x14ac:dyDescent="0.2">
      <c r="A34">
        <v>63</v>
      </c>
      <c r="B34" s="16" t="s">
        <v>40</v>
      </c>
      <c r="C34" s="16"/>
      <c r="D34" s="15" t="s">
        <v>80</v>
      </c>
      <c r="E34" s="11" t="s">
        <v>9</v>
      </c>
      <c r="F34" s="12">
        <f>VLOOKUP($A34,'Top3 OTP Adjusted RAW'!$C:$J,3,FALSE)</f>
        <v>0.67957839379747997</v>
      </c>
      <c r="G34" s="12">
        <f>VLOOKUP($A34,'Top3 OTP Adjusted RAW'!$C:$J,4,FALSE)</f>
        <v>0.86427812042782504</v>
      </c>
      <c r="H34" s="12">
        <f>VLOOKUP($A34,'Top3 OTP Adjusted RAW'!$C:$J,5,FALSE)</f>
        <v>0.82686626392115004</v>
      </c>
      <c r="I34" s="12">
        <f>VLOOKUP($A34,'Top3 OTP Adjusted RAW'!$C:$J,6,FALSE)</f>
        <v>0.60875119148011503</v>
      </c>
      <c r="J34" s="12">
        <f>VLOOKUP($A34,'Top3 OTP Adjusted RAW'!$C:$J,7,FALSE)</f>
        <v>0.75987024238832901</v>
      </c>
      <c r="K34" s="12">
        <f>VLOOKUP($A34,'Top3 OTP Adjusted RAW'!$C:$J,8,FALSE)</f>
        <v>0.46123855771139899</v>
      </c>
    </row>
    <row r="35" spans="1:11" x14ac:dyDescent="0.2">
      <c r="A35">
        <v>27</v>
      </c>
      <c r="B35" s="16" t="s">
        <v>41</v>
      </c>
      <c r="C35" s="16"/>
      <c r="D35" s="15" t="s">
        <v>80</v>
      </c>
      <c r="E35" s="11" t="s">
        <v>9</v>
      </c>
      <c r="F35" s="12">
        <f>VLOOKUP($A35,'Top3 OTP Adjusted RAW'!$C:$J,3,FALSE)</f>
        <v>0.657814750482137</v>
      </c>
      <c r="G35" s="12">
        <f>VLOOKUP($A35,'Top3 OTP Adjusted RAW'!$C:$J,4,FALSE)</f>
        <v>0.77861520144163499</v>
      </c>
      <c r="H35" s="12">
        <f>VLOOKUP($A35,'Top3 OTP Adjusted RAW'!$C:$J,5,FALSE)</f>
        <v>0.640964522313623</v>
      </c>
      <c r="I35" s="12">
        <f>VLOOKUP($A35,'Top3 OTP Adjusted RAW'!$C:$J,6,FALSE)</f>
        <v>0.65721422350718095</v>
      </c>
      <c r="J35" s="12">
        <f>VLOOKUP($A35,'Top3 OTP Adjusted RAW'!$C:$J,7,FALSE)</f>
        <v>0.57969598512043097</v>
      </c>
      <c r="K35" s="12">
        <f>VLOOKUP($A35,'Top3 OTP Adjusted RAW'!$C:$J,8,FALSE)</f>
        <v>0.498824060819826</v>
      </c>
    </row>
    <row r="36" spans="1:11" x14ac:dyDescent="0.2">
      <c r="A36">
        <v>26</v>
      </c>
      <c r="B36" s="16" t="s">
        <v>42</v>
      </c>
      <c r="C36" s="16"/>
      <c r="D36" s="15" t="s">
        <v>80</v>
      </c>
      <c r="E36" s="11" t="s">
        <v>9</v>
      </c>
      <c r="F36" s="12">
        <f>VLOOKUP($A36,'Top3 OTP Adjusted RAW'!$C:$J,3,FALSE)</f>
        <v>0.63145460463106595</v>
      </c>
      <c r="G36" s="12">
        <f>VLOOKUP($A36,'Top3 OTP Adjusted RAW'!$C:$J,4,FALSE)</f>
        <v>0.77932370444450605</v>
      </c>
      <c r="H36" s="12">
        <f>VLOOKUP($A36,'Top3 OTP Adjusted RAW'!$C:$J,5,FALSE)</f>
        <v>0.64365214975426999</v>
      </c>
      <c r="I36" s="12">
        <f>VLOOKUP($A36,'Top3 OTP Adjusted RAW'!$C:$J,6,FALSE)</f>
        <v>0.69187000357487305</v>
      </c>
      <c r="J36" s="12">
        <f>VLOOKUP($A36,'Top3 OTP Adjusted RAW'!$C:$J,7,FALSE)</f>
        <v>0.67830435921134402</v>
      </c>
      <c r="K36" s="12">
        <f>VLOOKUP($A36,'Top3 OTP Adjusted RAW'!$C:$J,8,FALSE)</f>
        <v>0.40767761412846298</v>
      </c>
    </row>
    <row r="37" spans="1:11" x14ac:dyDescent="0.2">
      <c r="A37">
        <v>18</v>
      </c>
      <c r="B37" s="16" t="s">
        <v>43</v>
      </c>
      <c r="C37" s="16"/>
      <c r="D37" s="15" t="s">
        <v>80</v>
      </c>
      <c r="E37" s="11" t="s">
        <v>9</v>
      </c>
      <c r="F37" s="12">
        <f>VLOOKUP($A37,'Top3 OTP Adjusted RAW'!$C:$J,3,FALSE)</f>
        <v>0.642547652130667</v>
      </c>
      <c r="G37" s="12">
        <f>VLOOKUP($A37,'Top3 OTP Adjusted RAW'!$C:$J,4,FALSE)</f>
        <v>0.73274208690888598</v>
      </c>
      <c r="H37" s="12">
        <f>VLOOKUP($A37,'Top3 OTP Adjusted RAW'!$C:$J,5,FALSE)</f>
        <v>0.67301142179156304</v>
      </c>
      <c r="I37" s="12">
        <f>VLOOKUP($A37,'Top3 OTP Adjusted RAW'!$C:$J,6,FALSE)</f>
        <v>0.66544551061571999</v>
      </c>
      <c r="J37" s="12">
        <f>VLOOKUP($A37,'Top3 OTP Adjusted RAW'!$C:$J,7,FALSE)</f>
        <v>0.65662297651911905</v>
      </c>
      <c r="K37" s="12">
        <f>VLOOKUP($A37,'Top3 OTP Adjusted RAW'!$C:$J,8,FALSE)</f>
        <v>0.47390534364134002</v>
      </c>
    </row>
    <row r="38" spans="1:11" x14ac:dyDescent="0.2">
      <c r="A38">
        <v>30</v>
      </c>
      <c r="B38" s="16" t="s">
        <v>44</v>
      </c>
      <c r="C38" s="16"/>
      <c r="D38" s="15" t="s">
        <v>80</v>
      </c>
      <c r="E38" s="11" t="s">
        <v>9</v>
      </c>
      <c r="F38" s="12">
        <f>VLOOKUP($A38,'Top3 OTP Adjusted RAW'!$C:$J,3,FALSE)</f>
        <v>0.79869424989455795</v>
      </c>
      <c r="G38" s="12">
        <f>VLOOKUP($A38,'Top3 OTP Adjusted RAW'!$C:$J,4,FALSE)</f>
        <v>0.87270380886037002</v>
      </c>
      <c r="H38" s="12">
        <f>VLOOKUP($A38,'Top3 OTP Adjusted RAW'!$C:$J,5,FALSE)</f>
        <v>0.83126122593432294</v>
      </c>
      <c r="I38" s="12">
        <f>VLOOKUP($A38,'Top3 OTP Adjusted RAW'!$C:$J,6,FALSE)</f>
        <v>0.78820875152513703</v>
      </c>
      <c r="J38" s="12">
        <f>VLOOKUP($A38,'Top3 OTP Adjusted RAW'!$C:$J,7,FALSE)</f>
        <v>0.79047254819618895</v>
      </c>
      <c r="K38" s="12">
        <f>VLOOKUP($A38,'Top3 OTP Adjusted RAW'!$C:$J,8,FALSE)</f>
        <v>0.59121412878369095</v>
      </c>
    </row>
    <row r="39" spans="1:11" x14ac:dyDescent="0.2">
      <c r="A39">
        <v>34</v>
      </c>
      <c r="B39" s="16" t="s">
        <v>45</v>
      </c>
      <c r="C39" s="16"/>
      <c r="D39" s="15" t="s">
        <v>80</v>
      </c>
      <c r="E39" s="11" t="s">
        <v>9</v>
      </c>
      <c r="F39" s="12">
        <f>VLOOKUP($A39,'Top3 OTP Adjusted RAW'!$C:$J,3,FALSE)</f>
        <v>0.71044241866602398</v>
      </c>
      <c r="G39" s="12">
        <f>VLOOKUP($A39,'Top3 OTP Adjusted RAW'!$C:$J,4,FALSE)</f>
        <v>0.84472605820551405</v>
      </c>
      <c r="H39" s="12">
        <f>VLOOKUP($A39,'Top3 OTP Adjusted RAW'!$C:$J,5,FALSE)</f>
        <v>0.70212615515671495</v>
      </c>
      <c r="I39" s="12">
        <f>VLOOKUP($A39,'Top3 OTP Adjusted RAW'!$C:$J,6,FALSE)</f>
        <v>0.79291710083612998</v>
      </c>
      <c r="J39" s="12">
        <f>VLOOKUP($A39,'Top3 OTP Adjusted RAW'!$C:$J,7,FALSE)</f>
        <v>0.72187142526871395</v>
      </c>
      <c r="K39" s="12">
        <f>VLOOKUP($A39,'Top3 OTP Adjusted RAW'!$C:$J,8,FALSE)</f>
        <v>0.53960067228458597</v>
      </c>
    </row>
    <row r="40" spans="1:11" x14ac:dyDescent="0.2">
      <c r="A40">
        <v>52</v>
      </c>
      <c r="B40" s="16" t="s">
        <v>46</v>
      </c>
      <c r="C40" s="16"/>
      <c r="D40" s="15" t="s">
        <v>80</v>
      </c>
      <c r="E40" s="11" t="s">
        <v>9</v>
      </c>
      <c r="F40" s="12">
        <f>VLOOKUP($A40,'Top3 OTP Adjusted RAW'!$C:$J,3,FALSE)</f>
        <v>0.67846710690827305</v>
      </c>
      <c r="G40" s="12">
        <f>VLOOKUP($A40,'Top3 OTP Adjusted RAW'!$C:$J,4,FALSE)</f>
        <v>0.77789999245805697</v>
      </c>
      <c r="H40" s="12">
        <f>VLOOKUP($A40,'Top3 OTP Adjusted RAW'!$C:$J,5,FALSE)</f>
        <v>0.71435854829416401</v>
      </c>
      <c r="I40" s="12">
        <f>VLOOKUP($A40,'Top3 OTP Adjusted RAW'!$C:$J,6,FALSE)</f>
        <v>0.698124852190942</v>
      </c>
      <c r="J40" s="12">
        <f>VLOOKUP($A40,'Top3 OTP Adjusted RAW'!$C:$J,7,FALSE)</f>
        <v>0.67627216096823195</v>
      </c>
      <c r="K40" s="12">
        <f>VLOOKUP($A40,'Top3 OTP Adjusted RAW'!$C:$J,8,FALSE)</f>
        <v>0.44756670154626998</v>
      </c>
    </row>
    <row r="41" spans="1:11" x14ac:dyDescent="0.2">
      <c r="A41">
        <v>25</v>
      </c>
      <c r="B41" s="16" t="s">
        <v>47</v>
      </c>
      <c r="C41" s="16"/>
      <c r="D41" s="15" t="s">
        <v>80</v>
      </c>
      <c r="E41" s="11" t="s">
        <v>9</v>
      </c>
      <c r="F41" s="12">
        <f>VLOOKUP($A41,'Top3 OTP Adjusted RAW'!$C:$J,3,FALSE)</f>
        <v>0.70593430695039305</v>
      </c>
      <c r="G41" s="12">
        <f>VLOOKUP($A41,'Top3 OTP Adjusted RAW'!$C:$J,4,FALSE)</f>
        <v>0.82348663124580002</v>
      </c>
      <c r="H41" s="12">
        <f>VLOOKUP($A41,'Top3 OTP Adjusted RAW'!$C:$J,5,FALSE)</f>
        <v>0.72221555367262003</v>
      </c>
      <c r="I41" s="12">
        <f>VLOOKUP($A41,'Top3 OTP Adjusted RAW'!$C:$J,6,FALSE)</f>
        <v>0.68649672251261495</v>
      </c>
      <c r="J41" s="12">
        <f>VLOOKUP($A41,'Top3 OTP Adjusted RAW'!$C:$J,7,FALSE)</f>
        <v>0.64774468778982297</v>
      </c>
      <c r="K41" s="12">
        <f>VLOOKUP($A41,'Top3 OTP Adjusted RAW'!$C:$J,8,FALSE)</f>
        <v>0.52309170857018705</v>
      </c>
    </row>
    <row r="42" spans="1:11" x14ac:dyDescent="0.2">
      <c r="A42">
        <v>45</v>
      </c>
      <c r="B42" s="16" t="s">
        <v>48</v>
      </c>
      <c r="C42" s="16"/>
      <c r="D42" s="15" t="s">
        <v>80</v>
      </c>
      <c r="E42" s="11" t="s">
        <v>9</v>
      </c>
      <c r="F42" s="12">
        <f>VLOOKUP($A42,'Top3 OTP Adjusted RAW'!$C:$J,3,FALSE)</f>
        <v>0.67486856508122695</v>
      </c>
      <c r="G42" s="12">
        <f>VLOOKUP($A42,'Top3 OTP Adjusted RAW'!$C:$J,4,FALSE)</f>
        <v>0.79695227553177805</v>
      </c>
      <c r="H42" s="12">
        <f>VLOOKUP($A42,'Top3 OTP Adjusted RAW'!$C:$J,5,FALSE)</f>
        <v>0.69378114107644295</v>
      </c>
      <c r="I42" s="12">
        <f>VLOOKUP($A42,'Top3 OTP Adjusted RAW'!$C:$J,6,FALSE)</f>
        <v>0.67536010938135904</v>
      </c>
      <c r="J42" s="12">
        <f>VLOOKUP($A42,'Top3 OTP Adjusted RAW'!$C:$J,7,FALSE)</f>
        <v>0.68915206075203905</v>
      </c>
      <c r="K42" s="12">
        <f>VLOOKUP($A42,'Top3 OTP Adjusted RAW'!$C:$J,8,FALSE)</f>
        <v>0.46281894115286898</v>
      </c>
    </row>
    <row r="43" spans="1:11" x14ac:dyDescent="0.2">
      <c r="A43">
        <v>48</v>
      </c>
      <c r="B43" s="16" t="s">
        <v>49</v>
      </c>
      <c r="C43" s="16"/>
      <c r="D43" s="15" t="s">
        <v>80</v>
      </c>
      <c r="E43" s="11" t="s">
        <v>9</v>
      </c>
      <c r="F43" s="12">
        <f>VLOOKUP($A43,'Top3 OTP Adjusted RAW'!$C:$J,3,FALSE)</f>
        <v>0.73013438852869605</v>
      </c>
      <c r="G43" s="12">
        <f>VLOOKUP($A43,'Top3 OTP Adjusted RAW'!$C:$J,4,FALSE)</f>
        <v>0.77099745910013395</v>
      </c>
      <c r="H43" s="12">
        <f>VLOOKUP($A43,'Top3 OTP Adjusted RAW'!$C:$J,5,FALSE)</f>
        <v>0.72052785606620995</v>
      </c>
      <c r="I43" s="12">
        <f>VLOOKUP($A43,'Top3 OTP Adjusted RAW'!$C:$J,6,FALSE)</f>
        <v>0.75534843267866802</v>
      </c>
      <c r="J43" s="12">
        <f>VLOOKUP($A43,'Top3 OTP Adjusted RAW'!$C:$J,7,FALSE)</f>
        <v>0.72508407225653004</v>
      </c>
      <c r="K43" s="12">
        <f>VLOOKUP($A43,'Top3 OTP Adjusted RAW'!$C:$J,8,FALSE)</f>
        <v>0.53666281917612202</v>
      </c>
    </row>
    <row r="44" spans="1:11" x14ac:dyDescent="0.2">
      <c r="A44">
        <v>19</v>
      </c>
      <c r="B44" s="16" t="s">
        <v>50</v>
      </c>
      <c r="C44" s="16"/>
      <c r="D44" s="15" t="s">
        <v>80</v>
      </c>
      <c r="E44" s="11" t="s">
        <v>9</v>
      </c>
      <c r="F44" s="12">
        <f>VLOOKUP($A44,'Top3 OTP Adjusted RAW'!$C:$J,3,FALSE)</f>
        <v>0.73308510163671203</v>
      </c>
      <c r="G44" s="12">
        <f>VLOOKUP($A44,'Top3 OTP Adjusted RAW'!$C:$J,4,FALSE)</f>
        <v>0.81231839912621295</v>
      </c>
      <c r="H44" s="12">
        <f>VLOOKUP($A44,'Top3 OTP Adjusted RAW'!$C:$J,5,FALSE)</f>
        <v>0.769943404084239</v>
      </c>
      <c r="I44" s="12">
        <f>VLOOKUP($A44,'Top3 OTP Adjusted RAW'!$C:$J,6,FALSE)</f>
        <v>0.72947766530986302</v>
      </c>
      <c r="J44" s="12">
        <f>VLOOKUP($A44,'Top3 OTP Adjusted RAW'!$C:$J,7,FALSE)</f>
        <v>0.70089821377073402</v>
      </c>
      <c r="K44" s="12">
        <f>VLOOKUP($A44,'Top3 OTP Adjusted RAW'!$C:$J,8,FALSE)</f>
        <v>0.51214293689831303</v>
      </c>
    </row>
    <row r="45" spans="1:11" x14ac:dyDescent="0.2">
      <c r="A45">
        <v>16</v>
      </c>
      <c r="B45" s="16" t="s">
        <v>51</v>
      </c>
      <c r="C45" s="16"/>
      <c r="D45" s="15" t="s">
        <v>80</v>
      </c>
      <c r="E45" s="11" t="s">
        <v>9</v>
      </c>
      <c r="F45" s="12">
        <f>VLOOKUP($A45,'Top3 OTP Adjusted RAW'!$C:$J,3,FALSE)</f>
        <v>0.73713357443434502</v>
      </c>
      <c r="G45" s="12">
        <f>VLOOKUP($A45,'Top3 OTP Adjusted RAW'!$C:$J,4,FALSE)</f>
        <v>0.80164202980465205</v>
      </c>
      <c r="H45" s="12">
        <f>VLOOKUP($A45,'Top3 OTP Adjusted RAW'!$C:$J,5,FALSE)</f>
        <v>0.74963155632886203</v>
      </c>
      <c r="I45" s="12">
        <f>VLOOKUP($A45,'Top3 OTP Adjusted RAW'!$C:$J,6,FALSE)</f>
        <v>0.73706125196438099</v>
      </c>
      <c r="J45" s="12">
        <f>VLOOKUP($A45,'Top3 OTP Adjusted RAW'!$C:$J,7,FALSE)</f>
        <v>0.70127234753318002</v>
      </c>
      <c r="K45" s="12">
        <f>VLOOKUP($A45,'Top3 OTP Adjusted RAW'!$C:$J,8,FALSE)</f>
        <v>0.53363539697353701</v>
      </c>
    </row>
    <row r="46" spans="1:11" x14ac:dyDescent="0.2">
      <c r="A46">
        <v>28</v>
      </c>
      <c r="B46" s="16" t="s">
        <v>52</v>
      </c>
      <c r="C46" s="16"/>
      <c r="D46" s="15" t="s">
        <v>80</v>
      </c>
      <c r="E46" s="11" t="s">
        <v>9</v>
      </c>
      <c r="F46" s="12">
        <f>VLOOKUP($A46,'Top3 OTP Adjusted RAW'!$C:$J,3,FALSE)</f>
        <v>0.72794131552046404</v>
      </c>
      <c r="G46" s="12">
        <f>VLOOKUP($A46,'Top3 OTP Adjusted RAW'!$C:$J,4,FALSE)</f>
        <v>0.815881712901394</v>
      </c>
      <c r="H46" s="12">
        <f>VLOOKUP($A46,'Top3 OTP Adjusted RAW'!$C:$J,5,FALSE)</f>
        <v>0.71560681824329397</v>
      </c>
      <c r="I46" s="12">
        <f>VLOOKUP($A46,'Top3 OTP Adjusted RAW'!$C:$J,6,FALSE)</f>
        <v>0.69871843344884199</v>
      </c>
      <c r="J46" s="12">
        <f>VLOOKUP($A46,'Top3 OTP Adjusted RAW'!$C:$J,7,FALSE)</f>
        <v>0.66602490192927899</v>
      </c>
      <c r="K46" s="12">
        <f>VLOOKUP($A46,'Top3 OTP Adjusted RAW'!$C:$J,8,FALSE)</f>
        <v>0.57561431057780499</v>
      </c>
    </row>
    <row r="47" spans="1:11" x14ac:dyDescent="0.2">
      <c r="A47">
        <v>33</v>
      </c>
      <c r="B47" s="16" t="s">
        <v>53</v>
      </c>
      <c r="C47" s="16"/>
      <c r="D47" s="15" t="s">
        <v>80</v>
      </c>
      <c r="E47" s="11" t="s">
        <v>9</v>
      </c>
      <c r="F47" s="12">
        <f>VLOOKUP($A47,'Top3 OTP Adjusted RAW'!$C:$J,3,FALSE)</f>
        <v>0.69438081173423905</v>
      </c>
      <c r="G47" s="12">
        <f>VLOOKUP($A47,'Top3 OTP Adjusted RAW'!$C:$J,4,FALSE)</f>
        <v>0.755602791233004</v>
      </c>
      <c r="H47" s="12">
        <f>VLOOKUP($A47,'Top3 OTP Adjusted RAW'!$C:$J,5,FALSE)</f>
        <v>0.643709939166626</v>
      </c>
      <c r="I47" s="12">
        <f>VLOOKUP($A47,'Top3 OTP Adjusted RAW'!$C:$J,6,FALSE)</f>
        <v>0.72759975426489099</v>
      </c>
      <c r="J47" s="12">
        <f>VLOOKUP($A47,'Top3 OTP Adjusted RAW'!$C:$J,7,FALSE)</f>
        <v>0.66741044280638395</v>
      </c>
      <c r="K47" s="12">
        <f>VLOOKUP($A47,'Top3 OTP Adjusted RAW'!$C:$J,8,FALSE)</f>
        <v>0.54074732744651599</v>
      </c>
    </row>
    <row r="48" spans="1:11" x14ac:dyDescent="0.2">
      <c r="A48">
        <v>32</v>
      </c>
      <c r="B48" s="16" t="s">
        <v>54</v>
      </c>
      <c r="C48" s="16"/>
      <c r="D48" s="15" t="s">
        <v>80</v>
      </c>
      <c r="E48" s="11" t="s">
        <v>9</v>
      </c>
      <c r="F48" s="12">
        <f>VLOOKUP($A48,'Top3 OTP Adjusted RAW'!$C:$J,3,FALSE)</f>
        <v>0.66957578918965999</v>
      </c>
      <c r="G48" s="12">
        <f>VLOOKUP($A48,'Top3 OTP Adjusted RAW'!$C:$J,4,FALSE)</f>
        <v>0.76908706585069697</v>
      </c>
      <c r="H48" s="12">
        <f>VLOOKUP($A48,'Top3 OTP Adjusted RAW'!$C:$J,5,FALSE)</f>
        <v>0.69266824089561896</v>
      </c>
      <c r="I48" s="12">
        <f>VLOOKUP($A48,'Top3 OTP Adjusted RAW'!$C:$J,6,FALSE)</f>
        <v>0.73475087203226896</v>
      </c>
      <c r="J48" s="12">
        <f>VLOOKUP($A48,'Top3 OTP Adjusted RAW'!$C:$J,7,FALSE)</f>
        <v>0.66096185307228905</v>
      </c>
      <c r="K48" s="12">
        <f>VLOOKUP($A48,'Top3 OTP Adjusted RAW'!$C:$J,8,FALSE)</f>
        <v>0.42694660046646898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6IBvoecglPbXtuOiftnkYUILw23OXxjZJal11hLt07ON2exxxlZYBUCvSY/Unu/UGqsR7DjBDQ1Gp1qoQpGDVw==" saltValue="jLdZxmV11DaKGCNwOSullA==" spinCount="100000" sheet="1" objects="1" scenarios="1" pivotTables="0"/>
  <conditionalFormatting sqref="F44:F48 F3:F42">
    <cfRule type="cellIs" dxfId="2" priority="2" stopIfTrue="1" operator="greaterThan">
      <formula>$F$2</formula>
    </cfRule>
  </conditionalFormatting>
  <conditionalFormatting sqref="F43">
    <cfRule type="cellIs" dxfId="1" priority="1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87327-E3B2-4596-8CEF-AB5052E6D941}">
  <dimension ref="A1:J45"/>
  <sheetViews>
    <sheetView workbookViewId="0">
      <selection sqref="A1:XFD1048576"/>
    </sheetView>
  </sheetViews>
  <sheetFormatPr defaultRowHeight="12.75" x14ac:dyDescent="0.2"/>
  <cols>
    <col min="1" max="1" width="16.140625" bestFit="1" customWidth="1"/>
    <col min="2" max="2" width="23.7109375" bestFit="1" customWidth="1"/>
    <col min="3" max="3" width="12.85546875" bestFit="1" customWidth="1"/>
    <col min="4" max="4" width="16.85546875" bestFit="1" customWidth="1"/>
    <col min="5" max="5" width="15.7109375" style="25" bestFit="1" customWidth="1"/>
    <col min="6" max="6" width="11" style="25" bestFit="1" customWidth="1"/>
    <col min="7" max="7" width="10" style="25" bestFit="1" customWidth="1"/>
    <col min="8" max="8" width="7.42578125" style="25" bestFit="1" customWidth="1"/>
    <col min="9" max="9" width="10.5703125" style="25" bestFit="1" customWidth="1"/>
    <col min="10" max="10" width="4.7109375" style="25" bestFit="1" customWidth="1"/>
  </cols>
  <sheetData>
    <row r="1" spans="1:10" x14ac:dyDescent="0.2">
      <c r="A1" t="s">
        <v>56</v>
      </c>
      <c r="B1" t="s">
        <v>57</v>
      </c>
      <c r="C1" t="s">
        <v>58</v>
      </c>
      <c r="D1" t="s">
        <v>59</v>
      </c>
      <c r="E1" s="25" t="s">
        <v>60</v>
      </c>
      <c r="F1" s="25" t="s">
        <v>61</v>
      </c>
      <c r="G1" s="25" t="s">
        <v>62</v>
      </c>
      <c r="H1" s="25" t="s">
        <v>63</v>
      </c>
      <c r="I1" s="25" t="s">
        <v>64</v>
      </c>
      <c r="J1" s="25" t="s">
        <v>65</v>
      </c>
    </row>
    <row r="2" spans="1:10" x14ac:dyDescent="0.2">
      <c r="A2" t="s">
        <v>66</v>
      </c>
      <c r="B2" t="s">
        <v>43</v>
      </c>
      <c r="C2">
        <v>18</v>
      </c>
      <c r="D2" t="s">
        <v>66</v>
      </c>
      <c r="E2" s="25">
        <v>0.642547652130667</v>
      </c>
      <c r="F2" s="25">
        <v>0.73274208690888598</v>
      </c>
      <c r="G2" s="25">
        <v>0.67301142179156304</v>
      </c>
      <c r="H2" s="25">
        <v>0.66544551061571999</v>
      </c>
      <c r="I2" s="25">
        <v>0.65662297651911905</v>
      </c>
      <c r="J2" s="25">
        <v>0.47390534364134002</v>
      </c>
    </row>
    <row r="3" spans="1:10" x14ac:dyDescent="0.2">
      <c r="A3" t="s">
        <v>66</v>
      </c>
      <c r="B3" t="s">
        <v>44</v>
      </c>
      <c r="C3">
        <v>30</v>
      </c>
      <c r="D3" t="s">
        <v>66</v>
      </c>
      <c r="E3" s="25">
        <v>0.79869424989455795</v>
      </c>
      <c r="F3" s="25">
        <v>0.87270380886037002</v>
      </c>
      <c r="G3" s="25">
        <v>0.83126122593432294</v>
      </c>
      <c r="H3" s="25">
        <v>0.78820875152513703</v>
      </c>
      <c r="I3" s="25">
        <v>0.79047254819618895</v>
      </c>
      <c r="J3" s="25">
        <v>0.59121412878369095</v>
      </c>
    </row>
    <row r="4" spans="1:10" x14ac:dyDescent="0.2">
      <c r="A4" t="s">
        <v>66</v>
      </c>
      <c r="B4" t="s">
        <v>51</v>
      </c>
      <c r="C4">
        <v>16</v>
      </c>
      <c r="D4" t="s">
        <v>66</v>
      </c>
      <c r="E4" s="25">
        <v>0.73713357443434502</v>
      </c>
      <c r="F4" s="25">
        <v>0.80164202980465205</v>
      </c>
      <c r="G4" s="25">
        <v>0.74963155632886203</v>
      </c>
      <c r="H4" s="25">
        <v>0.73706125196438099</v>
      </c>
      <c r="I4" s="25">
        <v>0.70127234753318002</v>
      </c>
      <c r="J4" s="25">
        <v>0.53363539697353701</v>
      </c>
    </row>
    <row r="5" spans="1:10" x14ac:dyDescent="0.2">
      <c r="A5" t="s">
        <v>66</v>
      </c>
      <c r="B5" t="s">
        <v>53</v>
      </c>
      <c r="C5">
        <v>33</v>
      </c>
      <c r="D5" t="s">
        <v>66</v>
      </c>
      <c r="E5" s="25">
        <v>0.69438081173423905</v>
      </c>
      <c r="F5" s="25">
        <v>0.755602791233004</v>
      </c>
      <c r="G5" s="25">
        <v>0.643709939166626</v>
      </c>
      <c r="H5" s="25">
        <v>0.72759975426489099</v>
      </c>
      <c r="I5" s="25">
        <v>0.66741044280638395</v>
      </c>
      <c r="J5" s="25">
        <v>0.54074732744651599</v>
      </c>
    </row>
    <row r="6" spans="1:10" x14ac:dyDescent="0.2">
      <c r="A6" t="s">
        <v>70</v>
      </c>
      <c r="B6" t="s">
        <v>31</v>
      </c>
      <c r="C6">
        <v>41</v>
      </c>
      <c r="D6" t="s">
        <v>70</v>
      </c>
      <c r="E6" s="25">
        <v>0.84268674703541702</v>
      </c>
      <c r="F6" s="25">
        <v>0.86984610676053598</v>
      </c>
      <c r="G6" s="25">
        <v>0.81502600044297402</v>
      </c>
      <c r="H6" s="25">
        <v>0.83437842647856497</v>
      </c>
      <c r="I6" s="25">
        <v>0.86184905660375799</v>
      </c>
      <c r="J6" s="25">
        <v>0.62029847110001901</v>
      </c>
    </row>
    <row r="7" spans="1:10" x14ac:dyDescent="0.2">
      <c r="A7" t="s">
        <v>70</v>
      </c>
      <c r="B7" t="s">
        <v>20</v>
      </c>
      <c r="C7">
        <v>9</v>
      </c>
      <c r="D7" t="s">
        <v>70</v>
      </c>
      <c r="E7" s="25">
        <v>0.88669795618872205</v>
      </c>
      <c r="F7" s="25">
        <v>0.927073412235216</v>
      </c>
      <c r="G7" s="25">
        <v>0.83385375955588903</v>
      </c>
      <c r="H7" s="25">
        <v>0.90329924002467099</v>
      </c>
      <c r="I7" s="25">
        <v>0.88840267136119599</v>
      </c>
      <c r="J7" s="25">
        <v>0.74604320550215197</v>
      </c>
    </row>
    <row r="8" spans="1:10" x14ac:dyDescent="0.2">
      <c r="A8" t="s">
        <v>70</v>
      </c>
      <c r="B8" t="s">
        <v>79</v>
      </c>
      <c r="C8">
        <v>15</v>
      </c>
      <c r="D8" t="s">
        <v>70</v>
      </c>
      <c r="E8" s="25">
        <v>0.82343732253560997</v>
      </c>
      <c r="F8" s="25">
        <v>0.85923163866504104</v>
      </c>
      <c r="G8" s="25">
        <v>0.81523787712443097</v>
      </c>
      <c r="H8" s="25">
        <v>0.84755703264984905</v>
      </c>
      <c r="I8" s="25">
        <v>0.86060713488116103</v>
      </c>
      <c r="J8" s="25">
        <v>0.36790304080161101</v>
      </c>
    </row>
    <row r="9" spans="1:10" x14ac:dyDescent="0.2">
      <c r="A9" t="s">
        <v>70</v>
      </c>
      <c r="B9" t="s">
        <v>30</v>
      </c>
      <c r="C9">
        <v>20</v>
      </c>
      <c r="D9" t="s">
        <v>70</v>
      </c>
      <c r="E9" s="25">
        <v>0.82169478299237098</v>
      </c>
      <c r="F9" s="25">
        <v>0.84005641567044198</v>
      </c>
      <c r="G9" s="25">
        <v>0.83362885897510597</v>
      </c>
      <c r="H9" s="25">
        <v>0.82752659664859396</v>
      </c>
      <c r="I9" s="25">
        <v>0.81941281795830601</v>
      </c>
      <c r="J9" s="25">
        <v>0.60483865450889496</v>
      </c>
    </row>
    <row r="10" spans="1:10" x14ac:dyDescent="0.2">
      <c r="A10" t="s">
        <v>70</v>
      </c>
      <c r="B10" t="s">
        <v>12</v>
      </c>
      <c r="C10">
        <v>50</v>
      </c>
      <c r="D10" t="s">
        <v>70</v>
      </c>
      <c r="E10" s="25">
        <v>0.82721745701638905</v>
      </c>
      <c r="F10" s="25">
        <v>0.84708270959773901</v>
      </c>
      <c r="G10" s="25">
        <v>0.76880738417934202</v>
      </c>
      <c r="H10" s="25">
        <v>0.85821127514143503</v>
      </c>
      <c r="I10" s="25">
        <v>0.79278347576800601</v>
      </c>
      <c r="J10" s="25">
        <v>0.567170998282712</v>
      </c>
    </row>
    <row r="11" spans="1:10" x14ac:dyDescent="0.2">
      <c r="A11" t="s">
        <v>66</v>
      </c>
      <c r="B11" t="s">
        <v>41</v>
      </c>
      <c r="C11">
        <v>27</v>
      </c>
      <c r="D11" t="s">
        <v>66</v>
      </c>
      <c r="E11" s="25">
        <v>0.657814750482137</v>
      </c>
      <c r="F11" s="25">
        <v>0.77861520144163499</v>
      </c>
      <c r="G11" s="25">
        <v>0.640964522313623</v>
      </c>
      <c r="H11" s="25">
        <v>0.65721422350718095</v>
      </c>
      <c r="I11" s="25">
        <v>0.57969598512043097</v>
      </c>
      <c r="J11" s="25">
        <v>0.498824060819826</v>
      </c>
    </row>
    <row r="12" spans="1:10" x14ac:dyDescent="0.2">
      <c r="A12" t="s">
        <v>70</v>
      </c>
      <c r="B12" t="s">
        <v>75</v>
      </c>
      <c r="C12">
        <v>37</v>
      </c>
      <c r="D12" t="s">
        <v>70</v>
      </c>
      <c r="E12" s="25">
        <v>0.84771197226555195</v>
      </c>
      <c r="F12" s="25">
        <v>0.90266962492318603</v>
      </c>
      <c r="G12" s="25">
        <v>0.84459058660249497</v>
      </c>
      <c r="H12" s="25">
        <v>0.88227099195264003</v>
      </c>
      <c r="I12" s="25">
        <v>0.867421311019833</v>
      </c>
      <c r="J12" s="25">
        <v>0.59186607328595098</v>
      </c>
    </row>
    <row r="13" spans="1:10" x14ac:dyDescent="0.2">
      <c r="A13" t="s">
        <v>70</v>
      </c>
      <c r="B13" t="s">
        <v>18</v>
      </c>
      <c r="C13">
        <v>66</v>
      </c>
      <c r="D13" t="s">
        <v>70</v>
      </c>
      <c r="E13" s="25">
        <v>0.74434492835114296</v>
      </c>
      <c r="F13" s="25">
        <v>0.81236620095289402</v>
      </c>
      <c r="G13" s="25">
        <v>0.78113933355244503</v>
      </c>
      <c r="H13" s="25">
        <v>0.74871843082553802</v>
      </c>
      <c r="I13" s="25">
        <v>0.73817501657104601</v>
      </c>
      <c r="J13" s="25">
        <v>0.59436025168980899</v>
      </c>
    </row>
    <row r="14" spans="1:10" x14ac:dyDescent="0.2">
      <c r="A14" t="s">
        <v>70</v>
      </c>
      <c r="B14" t="s">
        <v>19</v>
      </c>
      <c r="C14">
        <v>36</v>
      </c>
      <c r="D14" t="s">
        <v>70</v>
      </c>
      <c r="E14" s="25">
        <v>0.78940252713858305</v>
      </c>
      <c r="F14" s="25">
        <v>0.888028824288848</v>
      </c>
      <c r="G14" s="25">
        <v>0.77080030451898096</v>
      </c>
      <c r="H14" s="25">
        <v>0.80099817848863097</v>
      </c>
      <c r="I14" s="25">
        <v>0.80316955497995801</v>
      </c>
      <c r="J14" s="25">
        <v>0.510773662548894</v>
      </c>
    </row>
    <row r="15" spans="1:10" x14ac:dyDescent="0.2">
      <c r="A15" t="s">
        <v>70</v>
      </c>
      <c r="B15" t="s">
        <v>34</v>
      </c>
      <c r="C15">
        <v>56</v>
      </c>
      <c r="D15" t="s">
        <v>70</v>
      </c>
      <c r="E15" s="25">
        <v>0.82929167884757404</v>
      </c>
      <c r="F15" s="25">
        <v>0.88975941918037404</v>
      </c>
      <c r="G15" s="25">
        <v>0.82654433385417503</v>
      </c>
      <c r="H15" s="25">
        <v>0.85101390309542002</v>
      </c>
      <c r="I15" s="25">
        <v>0.77793596467977899</v>
      </c>
      <c r="J15" s="25">
        <v>0.580730003563518</v>
      </c>
    </row>
    <row r="16" spans="1:10" x14ac:dyDescent="0.2">
      <c r="A16" t="s">
        <v>70</v>
      </c>
      <c r="B16" t="s">
        <v>35</v>
      </c>
      <c r="C16">
        <v>35</v>
      </c>
      <c r="D16" t="s">
        <v>70</v>
      </c>
      <c r="E16" s="25">
        <v>0.83427384738765398</v>
      </c>
      <c r="F16" s="25">
        <v>0.86669820627382799</v>
      </c>
      <c r="G16" s="25">
        <v>0.78957904030257697</v>
      </c>
      <c r="H16" s="25">
        <v>0.87576405050141803</v>
      </c>
      <c r="I16" s="25">
        <v>0.83129851113586395</v>
      </c>
      <c r="J16" s="25">
        <v>0.68227652725500298</v>
      </c>
    </row>
    <row r="17" spans="1:10" x14ac:dyDescent="0.2">
      <c r="A17" t="s">
        <v>70</v>
      </c>
      <c r="B17" t="s">
        <v>37</v>
      </c>
      <c r="C17">
        <v>67</v>
      </c>
      <c r="D17" t="s">
        <v>70</v>
      </c>
      <c r="E17" s="25">
        <v>0.91709076833122605</v>
      </c>
      <c r="F17" s="25">
        <v>0.90462203043218203</v>
      </c>
      <c r="G17" s="25">
        <v>0.88482857821372296</v>
      </c>
      <c r="H17" s="25">
        <v>0.92133699649300604</v>
      </c>
      <c r="I17" s="25">
        <v>0.92900877528289405</v>
      </c>
      <c r="J17" s="25">
        <v>0.635811790706449</v>
      </c>
    </row>
    <row r="18" spans="1:10" x14ac:dyDescent="0.2">
      <c r="A18" t="s">
        <v>70</v>
      </c>
      <c r="B18" t="s">
        <v>76</v>
      </c>
      <c r="C18">
        <v>39</v>
      </c>
      <c r="D18" t="s">
        <v>70</v>
      </c>
      <c r="E18" s="25">
        <v>0.817062841224934</v>
      </c>
      <c r="F18" s="25">
        <v>0.87818881265852</v>
      </c>
      <c r="G18" s="25">
        <v>0.84804201187002703</v>
      </c>
      <c r="H18" s="25">
        <v>0.82738986245388901</v>
      </c>
      <c r="I18" s="25">
        <v>0.78765170412874497</v>
      </c>
      <c r="J18" s="25">
        <v>0.58718319622908599</v>
      </c>
    </row>
    <row r="19" spans="1:10" x14ac:dyDescent="0.2">
      <c r="A19" t="s">
        <v>70</v>
      </c>
      <c r="B19" t="s">
        <v>39</v>
      </c>
      <c r="C19">
        <v>4</v>
      </c>
      <c r="D19" t="s">
        <v>70</v>
      </c>
      <c r="E19" s="25">
        <v>0.82445903629699802</v>
      </c>
      <c r="F19" s="25">
        <v>0.86659117863139101</v>
      </c>
      <c r="G19" s="25">
        <v>0.73394488080890197</v>
      </c>
      <c r="H19" s="25">
        <v>0.85141264734699795</v>
      </c>
      <c r="I19" s="25">
        <v>0.79987576683099804</v>
      </c>
      <c r="J19" s="25">
        <v>0.50605885108423998</v>
      </c>
    </row>
    <row r="20" spans="1:10" x14ac:dyDescent="0.2">
      <c r="A20" t="s">
        <v>70</v>
      </c>
      <c r="B20" t="s">
        <v>13</v>
      </c>
      <c r="C20">
        <v>51</v>
      </c>
      <c r="D20" t="s">
        <v>70</v>
      </c>
      <c r="E20" s="25">
        <v>0.95454545454545503</v>
      </c>
      <c r="F20" s="25">
        <v>1</v>
      </c>
      <c r="G20" s="25">
        <v>0.72727272727272696</v>
      </c>
      <c r="H20" s="25">
        <v>0.63636363636363602</v>
      </c>
      <c r="I20" s="25">
        <v>0.72727272727272696</v>
      </c>
      <c r="J20" s="25">
        <v>0.5</v>
      </c>
    </row>
    <row r="21" spans="1:10" x14ac:dyDescent="0.2">
      <c r="A21" t="s">
        <v>66</v>
      </c>
      <c r="B21" t="s">
        <v>67</v>
      </c>
      <c r="C21">
        <v>45</v>
      </c>
      <c r="D21" t="s">
        <v>66</v>
      </c>
      <c r="E21" s="25">
        <v>0.67486856508122695</v>
      </c>
      <c r="F21" s="25">
        <v>0.79695227553177805</v>
      </c>
      <c r="G21" s="25">
        <v>0.69378114107644295</v>
      </c>
      <c r="H21" s="25">
        <v>0.67536010938135904</v>
      </c>
      <c r="I21" s="25">
        <v>0.68915206075203905</v>
      </c>
      <c r="J21" s="25">
        <v>0.46281894115286898</v>
      </c>
    </row>
    <row r="22" spans="1:10" x14ac:dyDescent="0.2">
      <c r="A22" t="s">
        <v>66</v>
      </c>
      <c r="B22" t="s">
        <v>54</v>
      </c>
      <c r="C22">
        <v>32</v>
      </c>
      <c r="D22" t="s">
        <v>66</v>
      </c>
      <c r="E22" s="25">
        <v>0.66957578918965999</v>
      </c>
      <c r="F22" s="25">
        <v>0.76908706585069697</v>
      </c>
      <c r="G22" s="25">
        <v>0.69266824089561896</v>
      </c>
      <c r="H22" s="25">
        <v>0.73475087203226896</v>
      </c>
      <c r="I22" s="25">
        <v>0.66096185307228905</v>
      </c>
      <c r="J22" s="25">
        <v>0.42694660046646898</v>
      </c>
    </row>
    <row r="23" spans="1:10" x14ac:dyDescent="0.2">
      <c r="A23" t="s">
        <v>68</v>
      </c>
      <c r="B23" t="s">
        <v>69</v>
      </c>
      <c r="C23">
        <v>1</v>
      </c>
      <c r="D23" t="s">
        <v>69</v>
      </c>
      <c r="E23" s="25">
        <v>0.81777700191833802</v>
      </c>
      <c r="F23" s="25">
        <v>0.84258959241910603</v>
      </c>
      <c r="G23" s="25">
        <v>0.80229972606334898</v>
      </c>
      <c r="H23" s="25">
        <v>0.81064249613195904</v>
      </c>
      <c r="I23" s="25">
        <v>0.821425136678824</v>
      </c>
      <c r="J23" s="25">
        <v>0.57844118259945898</v>
      </c>
    </row>
    <row r="24" spans="1:10" x14ac:dyDescent="0.2">
      <c r="A24" t="s">
        <v>68</v>
      </c>
      <c r="B24" t="s">
        <v>10</v>
      </c>
      <c r="C24">
        <v>5</v>
      </c>
      <c r="D24" t="s">
        <v>10</v>
      </c>
      <c r="E24" s="25">
        <v>0.79133252182001401</v>
      </c>
      <c r="F24" s="25">
        <v>0.81548962390008495</v>
      </c>
      <c r="G24" s="25">
        <v>0.75137616091398896</v>
      </c>
      <c r="H24" s="25">
        <v>0.818206890662599</v>
      </c>
      <c r="I24" s="25">
        <v>0.81876915310084597</v>
      </c>
      <c r="J24" s="25">
        <v>0.55269859152174305</v>
      </c>
    </row>
    <row r="25" spans="1:10" x14ac:dyDescent="0.2">
      <c r="A25" t="s">
        <v>70</v>
      </c>
      <c r="B25" t="s">
        <v>71</v>
      </c>
      <c r="C25">
        <v>3</v>
      </c>
      <c r="D25" t="s">
        <v>70</v>
      </c>
      <c r="E25" s="25">
        <v>0.85734202344807797</v>
      </c>
      <c r="F25" s="25">
        <v>0.845069009244794</v>
      </c>
      <c r="G25" s="25">
        <v>0.83739746922523695</v>
      </c>
      <c r="H25" s="25">
        <v>0.89214958643156805</v>
      </c>
      <c r="I25" s="25">
        <v>0.871780775944341</v>
      </c>
      <c r="J25" s="25">
        <v>0.526975915143025</v>
      </c>
    </row>
    <row r="26" spans="1:10" x14ac:dyDescent="0.2">
      <c r="A26" t="s">
        <v>70</v>
      </c>
      <c r="B26" t="s">
        <v>25</v>
      </c>
      <c r="C26">
        <v>29</v>
      </c>
      <c r="D26" t="s">
        <v>70</v>
      </c>
      <c r="E26" s="25">
        <v>0.88596660981407604</v>
      </c>
      <c r="F26" s="25">
        <v>0.89901626296230297</v>
      </c>
      <c r="G26" s="25">
        <v>0.86032013190641299</v>
      </c>
      <c r="H26" s="25">
        <v>0.91355813883278303</v>
      </c>
      <c r="I26" s="25">
        <v>0.85626631021120803</v>
      </c>
      <c r="J26" s="25">
        <v>0.66497813513581405</v>
      </c>
    </row>
    <row r="27" spans="1:10" x14ac:dyDescent="0.2">
      <c r="A27" t="s">
        <v>70</v>
      </c>
      <c r="B27" t="s">
        <v>26</v>
      </c>
      <c r="C27">
        <v>21</v>
      </c>
      <c r="D27" t="s">
        <v>70</v>
      </c>
      <c r="E27" s="25">
        <v>0.87819552091470499</v>
      </c>
      <c r="F27" s="25">
        <v>0.89629281789628201</v>
      </c>
      <c r="G27" s="25">
        <v>0.85867871948373997</v>
      </c>
      <c r="H27" s="25">
        <v>0.88641173121363304</v>
      </c>
      <c r="I27" s="25">
        <v>0.87370781899846905</v>
      </c>
      <c r="J27" s="25">
        <v>0.45402278931231199</v>
      </c>
    </row>
    <row r="28" spans="1:10" x14ac:dyDescent="0.2">
      <c r="A28" t="s">
        <v>70</v>
      </c>
      <c r="B28" t="s">
        <v>72</v>
      </c>
      <c r="C28">
        <v>23</v>
      </c>
      <c r="D28" t="s">
        <v>70</v>
      </c>
      <c r="E28" s="25">
        <v>0.81526941165268096</v>
      </c>
      <c r="F28" s="25">
        <v>0.83380450199487399</v>
      </c>
      <c r="G28" s="25">
        <v>0.78918426245988305</v>
      </c>
      <c r="H28" s="25">
        <v>0.83081832148322099</v>
      </c>
      <c r="I28" s="25">
        <v>0.79228462770755204</v>
      </c>
      <c r="J28" s="25">
        <v>0.61880099807621403</v>
      </c>
    </row>
    <row r="29" spans="1:10" x14ac:dyDescent="0.2">
      <c r="A29" t="s">
        <v>70</v>
      </c>
      <c r="B29" t="s">
        <v>73</v>
      </c>
      <c r="C29">
        <v>24</v>
      </c>
      <c r="D29" t="s">
        <v>70</v>
      </c>
      <c r="E29" s="25">
        <v>0.88251086678366997</v>
      </c>
      <c r="F29" s="25">
        <v>0.87753911037867904</v>
      </c>
      <c r="G29" s="25">
        <v>0.85642976640064095</v>
      </c>
      <c r="H29" s="25">
        <v>0.87552735765890899</v>
      </c>
      <c r="I29" s="25">
        <v>0.89236216473614605</v>
      </c>
      <c r="J29" s="25">
        <v>0.72265766334374604</v>
      </c>
    </row>
    <row r="30" spans="1:10" x14ac:dyDescent="0.2">
      <c r="A30" t="s">
        <v>70</v>
      </c>
      <c r="B30" t="s">
        <v>15</v>
      </c>
      <c r="C30">
        <v>14</v>
      </c>
      <c r="D30" t="s">
        <v>70</v>
      </c>
      <c r="E30" s="25">
        <v>0.86644496745628397</v>
      </c>
      <c r="F30" s="25">
        <v>0.87981053532767095</v>
      </c>
      <c r="G30" s="25">
        <v>0.83447369502176505</v>
      </c>
      <c r="H30" s="25">
        <v>0.86962796971090195</v>
      </c>
      <c r="I30" s="25">
        <v>0.86083043531952896</v>
      </c>
      <c r="J30" s="25">
        <v>0.45055902973585299</v>
      </c>
    </row>
    <row r="31" spans="1:10" x14ac:dyDescent="0.2">
      <c r="A31" t="s">
        <v>70</v>
      </c>
      <c r="B31" t="s">
        <v>74</v>
      </c>
      <c r="C31">
        <v>12</v>
      </c>
      <c r="D31" t="s">
        <v>70</v>
      </c>
      <c r="E31" s="25">
        <v>0.83725928107863001</v>
      </c>
      <c r="F31" s="25">
        <v>0.86478106711429403</v>
      </c>
      <c r="G31" s="25">
        <v>0.77774077009228604</v>
      </c>
      <c r="H31" s="25">
        <v>0.85356477831623101</v>
      </c>
      <c r="I31" s="25">
        <v>0.82885283049550296</v>
      </c>
      <c r="J31" s="25">
        <v>0.61638304157569601</v>
      </c>
    </row>
    <row r="32" spans="1:10" x14ac:dyDescent="0.2">
      <c r="A32" t="s">
        <v>70</v>
      </c>
      <c r="B32" t="s">
        <v>36</v>
      </c>
      <c r="C32">
        <v>57</v>
      </c>
      <c r="D32" t="s">
        <v>70</v>
      </c>
      <c r="E32" s="25">
        <v>0.81744667778088898</v>
      </c>
      <c r="F32" s="25">
        <v>0.87486492342164901</v>
      </c>
      <c r="G32" s="25">
        <v>0.79218306605024502</v>
      </c>
      <c r="H32" s="25">
        <v>0.83452988072531298</v>
      </c>
      <c r="I32" s="25">
        <v>0.78810365841687202</v>
      </c>
      <c r="J32" s="25">
        <v>0.52934870887948504</v>
      </c>
    </row>
    <row r="33" spans="1:10" x14ac:dyDescent="0.2">
      <c r="A33" t="s">
        <v>70</v>
      </c>
      <c r="B33" t="s">
        <v>32</v>
      </c>
      <c r="C33">
        <v>65</v>
      </c>
      <c r="D33" t="s">
        <v>70</v>
      </c>
      <c r="E33" s="25">
        <v>0.89123164675564903</v>
      </c>
      <c r="F33" s="25">
        <v>0.93157172247989595</v>
      </c>
      <c r="G33" s="25">
        <v>0.86698128059196</v>
      </c>
      <c r="H33" s="25">
        <v>0.90755539873261903</v>
      </c>
      <c r="I33" s="25">
        <v>0.88784742732819999</v>
      </c>
      <c r="J33" s="25">
        <v>0.61848553564438902</v>
      </c>
    </row>
    <row r="34" spans="1:10" x14ac:dyDescent="0.2">
      <c r="A34" t="s">
        <v>70</v>
      </c>
      <c r="B34" t="s">
        <v>11</v>
      </c>
      <c r="C34">
        <v>47</v>
      </c>
      <c r="D34" t="s">
        <v>70</v>
      </c>
      <c r="E34" s="25">
        <v>0.78002481744281105</v>
      </c>
      <c r="F34" s="25">
        <v>0.81776836188499602</v>
      </c>
      <c r="G34" s="25">
        <v>0.746781547341825</v>
      </c>
      <c r="H34" s="25">
        <v>0.79575179519492101</v>
      </c>
      <c r="I34" s="25">
        <v>0.76029421537615405</v>
      </c>
      <c r="J34" s="25">
        <v>0.55443092284691797</v>
      </c>
    </row>
    <row r="35" spans="1:10" x14ac:dyDescent="0.2">
      <c r="A35" t="s">
        <v>66</v>
      </c>
      <c r="B35" t="s">
        <v>40</v>
      </c>
      <c r="C35">
        <v>63</v>
      </c>
      <c r="D35" t="s">
        <v>66</v>
      </c>
      <c r="E35" s="25">
        <v>0.67957839379747997</v>
      </c>
      <c r="F35" s="25">
        <v>0.86427812042782504</v>
      </c>
      <c r="G35" s="25">
        <v>0.82686626392115004</v>
      </c>
      <c r="H35" s="25">
        <v>0.60875119148011503</v>
      </c>
      <c r="I35" s="25">
        <v>0.75987024238832901</v>
      </c>
      <c r="J35" s="25">
        <v>0.46123855771139899</v>
      </c>
    </row>
    <row r="36" spans="1:10" x14ac:dyDescent="0.2">
      <c r="A36" t="s">
        <v>66</v>
      </c>
      <c r="B36" t="s">
        <v>42</v>
      </c>
      <c r="C36">
        <v>26</v>
      </c>
      <c r="D36" t="s">
        <v>66</v>
      </c>
      <c r="E36" s="25">
        <v>0.63145460463106595</v>
      </c>
      <c r="F36" s="25">
        <v>0.77932370444450605</v>
      </c>
      <c r="G36" s="25">
        <v>0.64365214975426999</v>
      </c>
      <c r="H36" s="25">
        <v>0.69187000357487305</v>
      </c>
      <c r="I36" s="25">
        <v>0.67830435921134402</v>
      </c>
      <c r="J36" s="25">
        <v>0.40767761412846298</v>
      </c>
    </row>
    <row r="37" spans="1:10" x14ac:dyDescent="0.2">
      <c r="A37" t="s">
        <v>66</v>
      </c>
      <c r="B37" t="s">
        <v>45</v>
      </c>
      <c r="C37">
        <v>34</v>
      </c>
      <c r="D37" t="s">
        <v>66</v>
      </c>
      <c r="E37" s="25">
        <v>0.71044241866602398</v>
      </c>
      <c r="F37" s="25">
        <v>0.84472605820551405</v>
      </c>
      <c r="G37" s="25">
        <v>0.70212615515671495</v>
      </c>
      <c r="H37" s="25">
        <v>0.79291710083612998</v>
      </c>
      <c r="I37" s="25">
        <v>0.72187142526871395</v>
      </c>
      <c r="J37" s="25">
        <v>0.53960067228458597</v>
      </c>
    </row>
    <row r="38" spans="1:10" x14ac:dyDescent="0.2">
      <c r="A38" t="s">
        <v>66</v>
      </c>
      <c r="B38" t="s">
        <v>46</v>
      </c>
      <c r="C38">
        <v>52</v>
      </c>
      <c r="D38" t="s">
        <v>66</v>
      </c>
      <c r="E38" s="25">
        <v>0.67846710690827305</v>
      </c>
      <c r="F38" s="25">
        <v>0.77789999245805697</v>
      </c>
      <c r="G38" s="25">
        <v>0.71435854829416401</v>
      </c>
      <c r="H38" s="25">
        <v>0.698124852190942</v>
      </c>
      <c r="I38" s="25">
        <v>0.67627216096823195</v>
      </c>
      <c r="J38" s="25">
        <v>0.44756670154626998</v>
      </c>
    </row>
    <row r="39" spans="1:10" x14ac:dyDescent="0.2">
      <c r="A39" t="s">
        <v>66</v>
      </c>
      <c r="B39" t="s">
        <v>47</v>
      </c>
      <c r="C39">
        <v>25</v>
      </c>
      <c r="D39" t="s">
        <v>66</v>
      </c>
      <c r="E39" s="25">
        <v>0.70593430695039305</v>
      </c>
      <c r="F39" s="25">
        <v>0.82348663124580002</v>
      </c>
      <c r="G39" s="25">
        <v>0.72221555367262003</v>
      </c>
      <c r="H39" s="25">
        <v>0.68649672251261495</v>
      </c>
      <c r="I39" s="25">
        <v>0.64774468778982297</v>
      </c>
      <c r="J39" s="25">
        <v>0.52309170857018705</v>
      </c>
    </row>
    <row r="40" spans="1:10" x14ac:dyDescent="0.2">
      <c r="A40" t="s">
        <v>66</v>
      </c>
      <c r="B40" t="s">
        <v>49</v>
      </c>
      <c r="C40">
        <v>48</v>
      </c>
      <c r="D40" t="s">
        <v>66</v>
      </c>
      <c r="E40" s="25">
        <v>0.73013438852869605</v>
      </c>
      <c r="F40" s="25">
        <v>0.77099745910013395</v>
      </c>
      <c r="G40" s="25">
        <v>0.72052785606620995</v>
      </c>
      <c r="H40" s="25">
        <v>0.75534843267866802</v>
      </c>
      <c r="I40" s="25">
        <v>0.72508407225653004</v>
      </c>
      <c r="J40" s="25">
        <v>0.53666281917612202</v>
      </c>
    </row>
    <row r="41" spans="1:10" x14ac:dyDescent="0.2">
      <c r="A41" t="s">
        <v>66</v>
      </c>
      <c r="B41" t="s">
        <v>50</v>
      </c>
      <c r="C41">
        <v>19</v>
      </c>
      <c r="D41" t="s">
        <v>66</v>
      </c>
      <c r="E41" s="25">
        <v>0.73308510163671203</v>
      </c>
      <c r="F41" s="25">
        <v>0.81231839912621295</v>
      </c>
      <c r="G41" s="25">
        <v>0.769943404084239</v>
      </c>
      <c r="H41" s="25">
        <v>0.72947766530986302</v>
      </c>
      <c r="I41" s="25">
        <v>0.70089821377073402</v>
      </c>
      <c r="J41" s="25">
        <v>0.51214293689831303</v>
      </c>
    </row>
    <row r="42" spans="1:10" x14ac:dyDescent="0.2">
      <c r="A42" t="s">
        <v>66</v>
      </c>
      <c r="B42" t="s">
        <v>52</v>
      </c>
      <c r="C42">
        <v>28</v>
      </c>
      <c r="D42" t="s">
        <v>66</v>
      </c>
      <c r="E42" s="25">
        <v>0.72794131552046404</v>
      </c>
      <c r="F42" s="25">
        <v>0.815881712901394</v>
      </c>
      <c r="G42" s="25">
        <v>0.71560681824329397</v>
      </c>
      <c r="H42" s="25">
        <v>0.69871843344884199</v>
      </c>
      <c r="I42" s="25">
        <v>0.66602490192927899</v>
      </c>
      <c r="J42" s="25">
        <v>0.57561431057780499</v>
      </c>
    </row>
    <row r="43" spans="1:10" x14ac:dyDescent="0.2">
      <c r="A43" t="s">
        <v>70</v>
      </c>
      <c r="B43" t="s">
        <v>77</v>
      </c>
      <c r="C43">
        <v>7</v>
      </c>
      <c r="D43" t="s">
        <v>70</v>
      </c>
      <c r="E43" s="25">
        <v>0.818289500437272</v>
      </c>
      <c r="F43" s="25">
        <v>0.85150665059809205</v>
      </c>
      <c r="G43" s="25">
        <v>0.84054267776464497</v>
      </c>
      <c r="H43" s="25">
        <v>0.80984296934526001</v>
      </c>
      <c r="I43" s="25">
        <v>0.78384634463728997</v>
      </c>
      <c r="J43" s="25">
        <v>0.54787202073976504</v>
      </c>
    </row>
    <row r="44" spans="1:10" x14ac:dyDescent="0.2">
      <c r="A44" t="s">
        <v>70</v>
      </c>
      <c r="B44" t="s">
        <v>78</v>
      </c>
      <c r="C44">
        <v>46</v>
      </c>
      <c r="D44" t="s">
        <v>70</v>
      </c>
      <c r="E44" s="25">
        <v>0.83412971685641002</v>
      </c>
      <c r="F44" s="25">
        <v>0.82376506304538699</v>
      </c>
      <c r="G44" s="25">
        <v>0.78076618244620399</v>
      </c>
      <c r="H44" s="25">
        <v>0.83291245705526895</v>
      </c>
      <c r="I44" s="25">
        <v>0.80511596154087295</v>
      </c>
      <c r="J44" s="25">
        <v>0.54489032261266201</v>
      </c>
    </row>
    <row r="45" spans="1:10" x14ac:dyDescent="0.2">
      <c r="A45" t="s">
        <v>70</v>
      </c>
      <c r="B45" t="s">
        <v>33</v>
      </c>
      <c r="C45">
        <v>22</v>
      </c>
      <c r="D45" t="s">
        <v>70</v>
      </c>
      <c r="E45" s="25">
        <v>0.79822234121571101</v>
      </c>
      <c r="F45" s="25">
        <v>0.858116785807719</v>
      </c>
      <c r="G45" s="25">
        <v>0.78721617752090001</v>
      </c>
      <c r="H45" s="25">
        <v>0.78874895517646804</v>
      </c>
      <c r="I45" s="25">
        <v>0.80496261605327402</v>
      </c>
      <c r="J45" s="25">
        <v>0.57219647800796003</v>
      </c>
    </row>
  </sheetData>
  <sheetProtection algorithmName="SHA-512" hashValue="ZUeyjzdgoF9JehJLTuotCUAZGhpmltcBLyaHT6SrgDxTEI5DWXYj2JTYb8etnvnfUlOkN3AZ6+XjQjg+FQxaSg==" saltValue="oM30giedR9DAx2n4p/n86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91E66-B27B-4275-8DE6-2859D6E6CC1E}">
  <sheetPr>
    <pageSetUpPr fitToPage="1"/>
  </sheetPr>
  <dimension ref="A1:K52"/>
  <sheetViews>
    <sheetView tabSelected="1" zoomScaleNormal="100" workbookViewId="0">
      <pane xSplit="3" ySplit="2" topLeftCell="D3" activePane="bottomRight" state="frozen"/>
      <selection pane="topRight" activeCell="C1" sqref="C1"/>
      <selection pane="bottomLeft" activeCell="A6" sqref="A6"/>
      <selection pane="bottomRight" activeCell="G40" sqref="G40"/>
    </sheetView>
  </sheetViews>
  <sheetFormatPr defaultColWidth="8.85546875" defaultRowHeight="12.75" x14ac:dyDescent="0.2"/>
  <cols>
    <col min="1" max="1" width="7.140625" hidden="1" customWidth="1"/>
    <col min="2" max="2" width="7.140625" customWidth="1"/>
    <col min="3" max="3" width="27.7109375" style="22" customWidth="1"/>
    <col min="4" max="4" width="8" style="23" customWidth="1"/>
    <col min="5" max="5" width="9.140625" style="2" customWidth="1"/>
    <col min="6" max="8" width="11" customWidth="1"/>
    <col min="9" max="9" width="11.7109375" customWidth="1"/>
    <col min="10" max="10" width="10.85546875" style="5" customWidth="1"/>
    <col min="11" max="11" width="12.4257812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.25" x14ac:dyDescent="0.2">
      <c r="A3">
        <v>1</v>
      </c>
      <c r="B3" s="9" t="s">
        <v>8</v>
      </c>
      <c r="C3" s="10"/>
      <c r="D3" s="15" t="s">
        <v>80</v>
      </c>
      <c r="E3" s="11" t="s">
        <v>9</v>
      </c>
      <c r="F3" s="12">
        <f>VLOOKUP($A3,'Top4 OTP Adjusted RAW'!$C:$J,3,FALSE)</f>
        <v>0.88005030223103198</v>
      </c>
      <c r="G3" s="12">
        <f>VLOOKUP($A3,'Top4 OTP Adjusted RAW'!$C:$J,4,FALSE)</f>
        <v>0.90383787045088904</v>
      </c>
      <c r="H3" s="12">
        <f>VLOOKUP($A3,'Top4 OTP Adjusted RAW'!$C:$J,5,FALSE)</f>
        <v>0.86153862769262002</v>
      </c>
      <c r="I3" s="12">
        <f>VLOOKUP($A3,'Top4 OTP Adjusted RAW'!$C:$J,6,FALSE)</f>
        <v>0.88758266668269103</v>
      </c>
      <c r="J3" s="12">
        <f>VLOOKUP($A3,'Top4 OTP Adjusted RAW'!$C:$J,7,FALSE)</f>
        <v>0.90105721446541698</v>
      </c>
      <c r="K3" s="12">
        <f>VLOOKUP($A3,'Top4 OTP Adjusted RAW'!$C:$J,8,FALSE)</f>
        <v>0.69624232603290404</v>
      </c>
    </row>
    <row r="4" spans="1:11" x14ac:dyDescent="0.2">
      <c r="A4">
        <v>5</v>
      </c>
      <c r="B4" s="13" t="s">
        <v>10</v>
      </c>
      <c r="C4" s="14"/>
      <c r="D4" s="15" t="s">
        <v>80</v>
      </c>
      <c r="E4" s="11" t="s">
        <v>9</v>
      </c>
      <c r="F4" s="12">
        <f>VLOOKUP($A4,'Top4 OTP Adjusted RAW'!$C:$J,3,FALSE)</f>
        <v>0.85644825014339798</v>
      </c>
      <c r="G4" s="12">
        <f>VLOOKUP($A4,'Top4 OTP Adjusted RAW'!$C:$J,4,FALSE)</f>
        <v>0.88381018779945597</v>
      </c>
      <c r="H4" s="12">
        <f>VLOOKUP($A4,'Top4 OTP Adjusted RAW'!$C:$J,5,FALSE)</f>
        <v>0.81956617788827402</v>
      </c>
      <c r="I4" s="12">
        <f>VLOOKUP($A4,'Top4 OTP Adjusted RAW'!$C:$J,6,FALSE)</f>
        <v>0.89002791917540902</v>
      </c>
      <c r="J4" s="12">
        <f>VLOOKUP($A4,'Top4 OTP Adjusted RAW'!$C:$J,7,FALSE)</f>
        <v>0.89523754751791695</v>
      </c>
      <c r="K4" s="12">
        <f>VLOOKUP($A4,'Top4 OTP Adjusted RAW'!$C:$J,8,FALSE)</f>
        <v>0.65808664035142705</v>
      </c>
    </row>
    <row r="5" spans="1:11" x14ac:dyDescent="0.2">
      <c r="A5">
        <v>47</v>
      </c>
      <c r="B5" s="13" t="s">
        <v>11</v>
      </c>
      <c r="C5" s="14"/>
      <c r="D5" s="15" t="s">
        <v>80</v>
      </c>
      <c r="E5" s="11" t="s">
        <v>9</v>
      </c>
      <c r="F5" s="12">
        <f>VLOOKUP($A5,'Top4 OTP Adjusted RAW'!$C:$J,3,FALSE)</f>
        <v>0.85608865636284603</v>
      </c>
      <c r="G5" s="12">
        <f>VLOOKUP($A5,'Top4 OTP Adjusted RAW'!$C:$J,4,FALSE)</f>
        <v>0.88131714447292497</v>
      </c>
      <c r="H5" s="12">
        <f>VLOOKUP($A5,'Top4 OTP Adjusted RAW'!$C:$J,5,FALSE)</f>
        <v>0.81609673947830996</v>
      </c>
      <c r="I5" s="12">
        <f>VLOOKUP($A5,'Top4 OTP Adjusted RAW'!$C:$J,6,FALSE)</f>
        <v>0.87316738064764698</v>
      </c>
      <c r="J5" s="12">
        <f>VLOOKUP($A5,'Top4 OTP Adjusted RAW'!$C:$J,7,FALSE)</f>
        <v>0.85568137508591002</v>
      </c>
      <c r="K5" s="12">
        <f>VLOOKUP($A5,'Top4 OTP Adjusted RAW'!$C:$J,8,FALSE)</f>
        <v>0.68124563629078005</v>
      </c>
    </row>
    <row r="6" spans="1:11" x14ac:dyDescent="0.2">
      <c r="A6">
        <v>50</v>
      </c>
      <c r="B6" s="13" t="s">
        <v>12</v>
      </c>
      <c r="C6" s="14"/>
      <c r="D6" s="15" t="s">
        <v>80</v>
      </c>
      <c r="E6" s="11" t="s">
        <v>9</v>
      </c>
      <c r="F6" s="12">
        <f>VLOOKUP($A6,'Top4 OTP Adjusted RAW'!$C:$J,3,FALSE)</f>
        <v>0.89093892855604195</v>
      </c>
      <c r="G6" s="12">
        <f>VLOOKUP($A6,'Top4 OTP Adjusted RAW'!$C:$J,4,FALSE)</f>
        <v>0.90872215694094305</v>
      </c>
      <c r="H6" s="12">
        <f>VLOOKUP($A6,'Top4 OTP Adjusted RAW'!$C:$J,5,FALSE)</f>
        <v>0.83492124880723995</v>
      </c>
      <c r="I6" s="12">
        <f>VLOOKUP($A6,'Top4 OTP Adjusted RAW'!$C:$J,6,FALSE)</f>
        <v>0.91771659954762996</v>
      </c>
      <c r="J6" s="12">
        <f>VLOOKUP($A6,'Top4 OTP Adjusted RAW'!$C:$J,7,FALSE)</f>
        <v>0.86824317964333197</v>
      </c>
      <c r="K6" s="12">
        <f>VLOOKUP($A6,'Top4 OTP Adjusted RAW'!$C:$J,8,FALSE)</f>
        <v>0.68704967040937204</v>
      </c>
    </row>
    <row r="7" spans="1:11" x14ac:dyDescent="0.2">
      <c r="A7">
        <v>51</v>
      </c>
      <c r="B7" s="13" t="s">
        <v>13</v>
      </c>
      <c r="C7" s="14"/>
      <c r="D7" s="15" t="s">
        <v>80</v>
      </c>
      <c r="E7" s="11" t="s">
        <v>9</v>
      </c>
      <c r="F7" s="12">
        <f>VLOOKUP($A7,'Top4 OTP Adjusted RAW'!$C:$J,3,FALSE)</f>
        <v>1</v>
      </c>
      <c r="G7" s="12">
        <f>VLOOKUP($A7,'Top4 OTP Adjusted RAW'!$C:$J,4,FALSE)</f>
        <v>1</v>
      </c>
      <c r="H7" s="12">
        <f>VLOOKUP($A7,'Top4 OTP Adjusted RAW'!$C:$J,5,FALSE)</f>
        <v>0.72727272727272696</v>
      </c>
      <c r="I7" s="12">
        <f>VLOOKUP($A7,'Top4 OTP Adjusted RAW'!$C:$J,6,FALSE)</f>
        <v>0.81818181818181801</v>
      </c>
      <c r="J7" s="12">
        <f>VLOOKUP($A7,'Top4 OTP Adjusted RAW'!$C:$J,7,FALSE)</f>
        <v>0.72727272727272696</v>
      </c>
      <c r="K7" s="12">
        <f>VLOOKUP($A7,'Top4 OTP Adjusted RAW'!$C:$J,8,FALSE)</f>
        <v>0.83333333333333304</v>
      </c>
    </row>
    <row r="8" spans="1:11" x14ac:dyDescent="0.2">
      <c r="A8">
        <v>46</v>
      </c>
      <c r="B8" s="13" t="s">
        <v>14</v>
      </c>
      <c r="C8" s="14"/>
      <c r="D8" s="15" t="s">
        <v>80</v>
      </c>
      <c r="E8" s="11" t="s">
        <v>9</v>
      </c>
      <c r="F8" s="12">
        <f>VLOOKUP($A8,'Top4 OTP Adjusted RAW'!$C:$J,3,FALSE)</f>
        <v>0.89710654839499004</v>
      </c>
      <c r="G8" s="12">
        <f>VLOOKUP($A8,'Top4 OTP Adjusted RAW'!$C:$J,4,FALSE)</f>
        <v>0.88851681692089401</v>
      </c>
      <c r="H8" s="12">
        <f>VLOOKUP($A8,'Top4 OTP Adjusted RAW'!$C:$J,5,FALSE)</f>
        <v>0.84207568850922299</v>
      </c>
      <c r="I8" s="12">
        <f>VLOOKUP($A8,'Top4 OTP Adjusted RAW'!$C:$J,6,FALSE)</f>
        <v>0.90530076930528203</v>
      </c>
      <c r="J8" s="12">
        <f>VLOOKUP($A8,'Top4 OTP Adjusted RAW'!$C:$J,7,FALSE)</f>
        <v>0.89178776343410304</v>
      </c>
      <c r="K8" s="12">
        <f>VLOOKUP($A8,'Top4 OTP Adjusted RAW'!$C:$J,8,FALSE)</f>
        <v>0.67001156336383805</v>
      </c>
    </row>
    <row r="9" spans="1:11" x14ac:dyDescent="0.2">
      <c r="A9">
        <v>14</v>
      </c>
      <c r="B9" s="13" t="s">
        <v>15</v>
      </c>
      <c r="C9" s="14"/>
      <c r="D9" s="15" t="s">
        <v>80</v>
      </c>
      <c r="E9" s="11" t="s">
        <v>9</v>
      </c>
      <c r="F9" s="12">
        <f>VLOOKUP($A9,'Top4 OTP Adjusted RAW'!$C:$J,3,FALSE)</f>
        <v>0.91934856269334198</v>
      </c>
      <c r="G9" s="12">
        <f>VLOOKUP($A9,'Top4 OTP Adjusted RAW'!$C:$J,4,FALSE)</f>
        <v>0.93184069679918402</v>
      </c>
      <c r="H9" s="12">
        <f>VLOOKUP($A9,'Top4 OTP Adjusted RAW'!$C:$J,5,FALSE)</f>
        <v>0.88946989153429401</v>
      </c>
      <c r="I9" s="12">
        <f>VLOOKUP($A9,'Top4 OTP Adjusted RAW'!$C:$J,6,FALSE)</f>
        <v>0.93309505216227995</v>
      </c>
      <c r="J9" s="12">
        <f>VLOOKUP($A9,'Top4 OTP Adjusted RAW'!$C:$J,7,FALSE)</f>
        <v>0.92391586727313002</v>
      </c>
      <c r="K9" s="12">
        <f>VLOOKUP($A9,'Top4 OTP Adjusted RAW'!$C:$J,8,FALSE)</f>
        <v>0.50493612830814005</v>
      </c>
    </row>
    <row r="10" spans="1:11" x14ac:dyDescent="0.2">
      <c r="A10">
        <v>12</v>
      </c>
      <c r="B10" s="13" t="s">
        <v>16</v>
      </c>
      <c r="C10" s="14"/>
      <c r="D10" s="15" t="s">
        <v>80</v>
      </c>
      <c r="E10" s="11" t="s">
        <v>9</v>
      </c>
      <c r="F10" s="12">
        <f>VLOOKUP($A10,'Top4 OTP Adjusted RAW'!$C:$J,3,FALSE)</f>
        <v>0.89367572309068799</v>
      </c>
      <c r="G10" s="12">
        <f>VLOOKUP($A10,'Top4 OTP Adjusted RAW'!$C:$J,4,FALSE)</f>
        <v>0.915361805423204</v>
      </c>
      <c r="H10" s="12">
        <f>VLOOKUP($A10,'Top4 OTP Adjusted RAW'!$C:$J,5,FALSE)</f>
        <v>0.84371294601659497</v>
      </c>
      <c r="I10" s="12">
        <f>VLOOKUP($A10,'Top4 OTP Adjusted RAW'!$C:$J,6,FALSE)</f>
        <v>0.92731263016056598</v>
      </c>
      <c r="J10" s="12">
        <f>VLOOKUP($A10,'Top4 OTP Adjusted RAW'!$C:$J,7,FALSE)</f>
        <v>0.91704353675092598</v>
      </c>
      <c r="K10" s="12">
        <f>VLOOKUP($A10,'Top4 OTP Adjusted RAW'!$C:$J,8,FALSE)</f>
        <v>0.69658628679429202</v>
      </c>
    </row>
    <row r="11" spans="1:11" x14ac:dyDescent="0.2">
      <c r="A11">
        <v>37</v>
      </c>
      <c r="B11" s="16" t="s">
        <v>17</v>
      </c>
      <c r="C11" s="16"/>
      <c r="D11" s="15" t="s">
        <v>80</v>
      </c>
      <c r="E11" s="11" t="s">
        <v>9</v>
      </c>
      <c r="F11" s="12">
        <f>VLOOKUP($A11,'Top4 OTP Adjusted RAW'!$C:$J,3,FALSE)</f>
        <v>0.89840770365893297</v>
      </c>
      <c r="G11" s="12">
        <f>VLOOKUP($A11,'Top4 OTP Adjusted RAW'!$C:$J,4,FALSE)</f>
        <v>0.94878299057945104</v>
      </c>
      <c r="H11" s="12">
        <f>VLOOKUP($A11,'Top4 OTP Adjusted RAW'!$C:$J,5,FALSE)</f>
        <v>0.89395903356921502</v>
      </c>
      <c r="I11" s="12">
        <f>VLOOKUP($A11,'Top4 OTP Adjusted RAW'!$C:$J,6,FALSE)</f>
        <v>0.93525801617879001</v>
      </c>
      <c r="J11" s="12">
        <f>VLOOKUP($A11,'Top4 OTP Adjusted RAW'!$C:$J,7,FALSE)</f>
        <v>0.92395766369167698</v>
      </c>
      <c r="K11" s="12">
        <f>VLOOKUP($A11,'Top4 OTP Adjusted RAW'!$C:$J,8,FALSE)</f>
        <v>0.67535891289849603</v>
      </c>
    </row>
    <row r="12" spans="1:11" x14ac:dyDescent="0.2">
      <c r="A12">
        <v>66</v>
      </c>
      <c r="B12" s="16" t="s">
        <v>18</v>
      </c>
      <c r="C12" s="16"/>
      <c r="D12" s="15" t="s">
        <v>80</v>
      </c>
      <c r="E12" s="11" t="s">
        <v>9</v>
      </c>
      <c r="F12" s="12">
        <f>VLOOKUP($A12,'Top4 OTP Adjusted RAW'!$C:$J,3,FALSE)</f>
        <v>0.813345439374626</v>
      </c>
      <c r="G12" s="12">
        <f>VLOOKUP($A12,'Top4 OTP Adjusted RAW'!$C:$J,4,FALSE)</f>
        <v>0.86245132903452404</v>
      </c>
      <c r="H12" s="12">
        <f>VLOOKUP($A12,'Top4 OTP Adjusted RAW'!$C:$J,5,FALSE)</f>
        <v>0.83971510097985602</v>
      </c>
      <c r="I12" s="12">
        <f>VLOOKUP($A12,'Top4 OTP Adjusted RAW'!$C:$J,6,FALSE)</f>
        <v>0.82323953061062605</v>
      </c>
      <c r="J12" s="12">
        <f>VLOOKUP($A12,'Top4 OTP Adjusted RAW'!$C:$J,7,FALSE)</f>
        <v>0.81859585338518803</v>
      </c>
      <c r="K12" s="12">
        <f>VLOOKUP($A12,'Top4 OTP Adjusted RAW'!$C:$J,8,FALSE)</f>
        <v>0.69430857236012999</v>
      </c>
    </row>
    <row r="13" spans="1:11" x14ac:dyDescent="0.2">
      <c r="A13">
        <v>36</v>
      </c>
      <c r="B13" s="16" t="s">
        <v>19</v>
      </c>
      <c r="C13" s="16"/>
      <c r="D13" s="15" t="s">
        <v>80</v>
      </c>
      <c r="E13" s="11" t="s">
        <v>9</v>
      </c>
      <c r="F13" s="12">
        <f>VLOOKUP($A13,'Top4 OTP Adjusted RAW'!$C:$J,3,FALSE)</f>
        <v>0.86174877557204499</v>
      </c>
      <c r="G13" s="12">
        <f>VLOOKUP($A13,'Top4 OTP Adjusted RAW'!$C:$J,4,FALSE)</f>
        <v>0.93122903858622696</v>
      </c>
      <c r="H13" s="12">
        <f>VLOOKUP($A13,'Top4 OTP Adjusted RAW'!$C:$J,5,FALSE)</f>
        <v>0.83281728539429301</v>
      </c>
      <c r="I13" s="12">
        <f>VLOOKUP($A13,'Top4 OTP Adjusted RAW'!$C:$J,6,FALSE)</f>
        <v>0.87981828507344495</v>
      </c>
      <c r="J13" s="12">
        <f>VLOOKUP($A13,'Top4 OTP Adjusted RAW'!$C:$J,7,FALSE)</f>
        <v>0.88903338786581898</v>
      </c>
      <c r="K13" s="12">
        <f>VLOOKUP($A13,'Top4 OTP Adjusted RAW'!$C:$J,8,FALSE)</f>
        <v>0.64033923843574603</v>
      </c>
    </row>
    <row r="14" spans="1:11" x14ac:dyDescent="0.2">
      <c r="A14">
        <v>9</v>
      </c>
      <c r="B14" s="16" t="s">
        <v>20</v>
      </c>
      <c r="C14" s="16"/>
      <c r="D14" s="15" t="s">
        <v>80</v>
      </c>
      <c r="E14" s="11" t="s">
        <v>9</v>
      </c>
      <c r="F14" s="12">
        <f>VLOOKUP($A14,'Top4 OTP Adjusted RAW'!$C:$J,3,FALSE)</f>
        <v>0.93355939934270304</v>
      </c>
      <c r="G14" s="12">
        <f>VLOOKUP($A14,'Top4 OTP Adjusted RAW'!$C:$J,4,FALSE)</f>
        <v>0.95862779091116701</v>
      </c>
      <c r="H14" s="12">
        <f>VLOOKUP($A14,'Top4 OTP Adjusted RAW'!$C:$J,5,FALSE)</f>
        <v>0.882380180604876</v>
      </c>
      <c r="I14" s="12">
        <f>VLOOKUP($A14,'Top4 OTP Adjusted RAW'!$C:$J,6,FALSE)</f>
        <v>0.95262888890817199</v>
      </c>
      <c r="J14" s="12">
        <f>VLOOKUP($A14,'Top4 OTP Adjusted RAW'!$C:$J,7,FALSE)</f>
        <v>0.94893423634437701</v>
      </c>
      <c r="K14" s="12">
        <f>VLOOKUP($A14,'Top4 OTP Adjusted RAW'!$C:$J,8,FALSE)</f>
        <v>0.83119177588731896</v>
      </c>
    </row>
    <row r="15" spans="1:11" x14ac:dyDescent="0.2">
      <c r="A15">
        <v>40</v>
      </c>
      <c r="B15" s="17" t="s">
        <v>21</v>
      </c>
      <c r="C15" s="17"/>
      <c r="D15" s="15" t="s">
        <v>80</v>
      </c>
      <c r="E15" s="11" t="s">
        <v>9</v>
      </c>
      <c r="F15" s="12"/>
      <c r="G15" s="12"/>
      <c r="H15" s="12"/>
      <c r="I15" s="12"/>
      <c r="J15" s="12"/>
      <c r="K15" s="12"/>
    </row>
    <row r="16" spans="1:11" x14ac:dyDescent="0.2">
      <c r="A16">
        <v>3</v>
      </c>
      <c r="B16" s="17" t="s">
        <v>22</v>
      </c>
      <c r="C16" s="17"/>
      <c r="D16" s="15" t="s">
        <v>80</v>
      </c>
      <c r="E16" s="11" t="s">
        <v>9</v>
      </c>
      <c r="F16" s="12">
        <f>VLOOKUP($A16,'Top4 OTP Adjusted RAW'!$C:$J,3,FALSE)</f>
        <v>0.90833513019031997</v>
      </c>
      <c r="G16" s="12">
        <f>VLOOKUP($A16,'Top4 OTP Adjusted RAW'!$C:$J,4,FALSE)</f>
        <v>0.90969523601289604</v>
      </c>
      <c r="H16" s="12">
        <f>VLOOKUP($A16,'Top4 OTP Adjusted RAW'!$C:$J,5,FALSE)</f>
        <v>0.89779595335393603</v>
      </c>
      <c r="I16" s="12">
        <f>VLOOKUP($A16,'Top4 OTP Adjusted RAW'!$C:$J,6,FALSE)</f>
        <v>0.93275646020220804</v>
      </c>
      <c r="J16" s="12">
        <f>VLOOKUP($A16,'Top4 OTP Adjusted RAW'!$C:$J,7,FALSE)</f>
        <v>0.94320362357252596</v>
      </c>
      <c r="K16" s="12">
        <f>VLOOKUP($A16,'Top4 OTP Adjusted RAW'!$C:$J,8,FALSE)</f>
        <v>0.66434522431943599</v>
      </c>
    </row>
    <row r="17" spans="1:11" x14ac:dyDescent="0.2">
      <c r="A17">
        <v>7</v>
      </c>
      <c r="B17" s="17" t="s">
        <v>23</v>
      </c>
      <c r="C17" s="17"/>
      <c r="D17" s="15" t="s">
        <v>80</v>
      </c>
      <c r="E17" s="11" t="s">
        <v>9</v>
      </c>
      <c r="F17" s="12">
        <f>VLOOKUP($A17,'Top4 OTP Adjusted RAW'!$C:$J,3,FALSE)</f>
        <v>0.88332606106482803</v>
      </c>
      <c r="G17" s="12">
        <f>VLOOKUP($A17,'Top4 OTP Adjusted RAW'!$C:$J,4,FALSE)</f>
        <v>0.90654726559773402</v>
      </c>
      <c r="H17" s="12">
        <f>VLOOKUP($A17,'Top4 OTP Adjusted RAW'!$C:$J,5,FALSE)</f>
        <v>0.89106813175602595</v>
      </c>
      <c r="I17" s="12">
        <f>VLOOKUP($A17,'Top4 OTP Adjusted RAW'!$C:$J,6,FALSE)</f>
        <v>0.89526371129305304</v>
      </c>
      <c r="J17" s="12">
        <f>VLOOKUP($A17,'Top4 OTP Adjusted RAW'!$C:$J,7,FALSE)</f>
        <v>0.86481303271611198</v>
      </c>
      <c r="K17" s="12">
        <f>VLOOKUP($A17,'Top4 OTP Adjusted RAW'!$C:$J,8,FALSE)</f>
        <v>0.67005290603150602</v>
      </c>
    </row>
    <row r="18" spans="1:11" x14ac:dyDescent="0.2">
      <c r="A18">
        <v>15</v>
      </c>
      <c r="B18" s="17" t="s">
        <v>24</v>
      </c>
      <c r="C18" s="17"/>
      <c r="D18" s="15" t="s">
        <v>80</v>
      </c>
      <c r="E18" s="11" t="s">
        <v>9</v>
      </c>
      <c r="F18" s="12">
        <f>VLOOKUP($A18,'Top4 OTP Adjusted RAW'!$C:$J,3,FALSE)</f>
        <v>0.89036376880714796</v>
      </c>
      <c r="G18" s="12">
        <f>VLOOKUP($A18,'Top4 OTP Adjusted RAW'!$C:$J,4,FALSE)</f>
        <v>0.91233056995943096</v>
      </c>
      <c r="H18" s="12">
        <f>VLOOKUP($A18,'Top4 OTP Adjusted RAW'!$C:$J,5,FALSE)</f>
        <v>0.87565397389440003</v>
      </c>
      <c r="I18" s="12">
        <f>VLOOKUP($A18,'Top4 OTP Adjusted RAW'!$C:$J,6,FALSE)</f>
        <v>0.91395321473438196</v>
      </c>
      <c r="J18" s="12">
        <f>VLOOKUP($A18,'Top4 OTP Adjusted RAW'!$C:$J,7,FALSE)</f>
        <v>0.92177759997630104</v>
      </c>
      <c r="K18" s="12">
        <f>VLOOKUP($A18,'Top4 OTP Adjusted RAW'!$C:$J,8,FALSE)</f>
        <v>0.43646763637415198</v>
      </c>
    </row>
    <row r="19" spans="1:11" x14ac:dyDescent="0.2">
      <c r="A19">
        <v>29</v>
      </c>
      <c r="B19" s="18" t="s">
        <v>25</v>
      </c>
      <c r="C19" s="16"/>
      <c r="D19" s="15" t="s">
        <v>80</v>
      </c>
      <c r="E19" s="11" t="s">
        <v>9</v>
      </c>
      <c r="F19" s="12">
        <f>VLOOKUP($A19,'Top4 OTP Adjusted RAW'!$C:$J,3,FALSE)</f>
        <v>0.91592131335584603</v>
      </c>
      <c r="G19" s="12">
        <f>VLOOKUP($A19,'Top4 OTP Adjusted RAW'!$C:$J,4,FALSE)</f>
        <v>0.91749925792428</v>
      </c>
      <c r="H19" s="12">
        <f>VLOOKUP($A19,'Top4 OTP Adjusted RAW'!$C:$J,5,FALSE)</f>
        <v>0.905461383557286</v>
      </c>
      <c r="I19" s="12">
        <f>VLOOKUP($A19,'Top4 OTP Adjusted RAW'!$C:$J,6,FALSE)</f>
        <v>0.94795319886483098</v>
      </c>
      <c r="J19" s="12">
        <f>VLOOKUP($A19,'Top4 OTP Adjusted RAW'!$C:$J,7,FALSE)</f>
        <v>0.91048308385737298</v>
      </c>
      <c r="K19" s="12">
        <f>VLOOKUP($A19,'Top4 OTP Adjusted RAW'!$C:$J,8,FALSE)</f>
        <v>0.75216224558224998</v>
      </c>
    </row>
    <row r="20" spans="1:11" x14ac:dyDescent="0.2">
      <c r="A20">
        <v>21</v>
      </c>
      <c r="B20" s="16" t="s">
        <v>26</v>
      </c>
      <c r="C20" s="16"/>
      <c r="D20" s="15" t="s">
        <v>80</v>
      </c>
      <c r="E20" s="11" t="s">
        <v>9</v>
      </c>
      <c r="F20" s="12">
        <f>VLOOKUP($A20,'Top4 OTP Adjusted RAW'!$C:$J,3,FALSE)</f>
        <v>0.92569652300889105</v>
      </c>
      <c r="G20" s="12">
        <f>VLOOKUP($A20,'Top4 OTP Adjusted RAW'!$C:$J,4,FALSE)</f>
        <v>0.94106781670039297</v>
      </c>
      <c r="H20" s="12">
        <f>VLOOKUP($A20,'Top4 OTP Adjusted RAW'!$C:$J,5,FALSE)</f>
        <v>0.91435958523363103</v>
      </c>
      <c r="I20" s="12">
        <f>VLOOKUP($A20,'Top4 OTP Adjusted RAW'!$C:$J,6,FALSE)</f>
        <v>0.93858651881683297</v>
      </c>
      <c r="J20" s="12">
        <f>VLOOKUP($A20,'Top4 OTP Adjusted RAW'!$C:$J,7,FALSE)</f>
        <v>0.93302606349120398</v>
      </c>
      <c r="K20" s="12">
        <f>VLOOKUP($A20,'Top4 OTP Adjusted RAW'!$C:$J,8,FALSE)</f>
        <v>0.495064589326839</v>
      </c>
    </row>
    <row r="21" spans="1:11" hidden="1" x14ac:dyDescent="0.2">
      <c r="A21">
        <v>54</v>
      </c>
      <c r="B21" s="16" t="s">
        <v>27</v>
      </c>
      <c r="C21" s="16"/>
      <c r="D21" s="15" t="s">
        <v>80</v>
      </c>
      <c r="E21" s="11" t="s">
        <v>9</v>
      </c>
      <c r="F21" s="12" t="e">
        <f>VLOOKUP($A21,'Top4 OTP Adjusted RAW'!$C:$J,3,FALSE)</f>
        <v>#N/A</v>
      </c>
      <c r="G21" s="12" t="e">
        <f>VLOOKUP($A21,'Top4 OTP Adjusted RAW'!$C:$J,4,FALSE)</f>
        <v>#N/A</v>
      </c>
      <c r="H21" s="12" t="e">
        <f>VLOOKUP($A21,'Top4 OTP Adjusted RAW'!$C:$J,5,FALSE)</f>
        <v>#N/A</v>
      </c>
      <c r="I21" s="12" t="e">
        <f>VLOOKUP($A21,'Top4 OTP Adjusted RAW'!$C:$J,6,FALSE)</f>
        <v>#N/A</v>
      </c>
      <c r="J21" s="12" t="e">
        <f>VLOOKUP($A21,'Top4 OTP Adjusted RAW'!$C:$J,7,FALSE)</f>
        <v>#N/A</v>
      </c>
      <c r="K21" s="12" t="e">
        <f>VLOOKUP($A21,'Top4 OTP Adjusted RAW'!$C:$J,8,FALSE)</f>
        <v>#N/A</v>
      </c>
    </row>
    <row r="22" spans="1:11" x14ac:dyDescent="0.2">
      <c r="A22">
        <v>24</v>
      </c>
      <c r="B22" s="17" t="s">
        <v>28</v>
      </c>
      <c r="C22" s="17"/>
      <c r="D22" s="15" t="s">
        <v>80</v>
      </c>
      <c r="E22" s="11" t="s">
        <v>9</v>
      </c>
      <c r="F22" s="12">
        <f>VLOOKUP($A22,'Top4 OTP Adjusted RAW'!$C:$J,3,FALSE)</f>
        <v>0.92251576004172997</v>
      </c>
      <c r="G22" s="12">
        <f>VLOOKUP($A22,'Top4 OTP Adjusted RAW'!$C:$J,4,FALSE)</f>
        <v>0.92400015537887004</v>
      </c>
      <c r="H22" s="12">
        <f>VLOOKUP($A22,'Top4 OTP Adjusted RAW'!$C:$J,5,FALSE)</f>
        <v>0.91470747576469802</v>
      </c>
      <c r="I22" s="12">
        <f>VLOOKUP($A22,'Top4 OTP Adjusted RAW'!$C:$J,6,FALSE)</f>
        <v>0.92489860423164205</v>
      </c>
      <c r="J22" s="12">
        <f>VLOOKUP($A22,'Top4 OTP Adjusted RAW'!$C:$J,7,FALSE)</f>
        <v>0.94182240100166403</v>
      </c>
      <c r="K22" s="12">
        <f>VLOOKUP($A22,'Top4 OTP Adjusted RAW'!$C:$J,8,FALSE)</f>
        <v>0.81440192806495104</v>
      </c>
    </row>
    <row r="23" spans="1:11" x14ac:dyDescent="0.2">
      <c r="A23">
        <v>23</v>
      </c>
      <c r="B23" s="17" t="s">
        <v>29</v>
      </c>
      <c r="C23" s="17"/>
      <c r="D23" s="15" t="s">
        <v>80</v>
      </c>
      <c r="E23" s="11" t="s">
        <v>9</v>
      </c>
      <c r="F23" s="12">
        <f>VLOOKUP($A23,'Top4 OTP Adjusted RAW'!$C:$J,3,FALSE)</f>
        <v>0.87771441073642797</v>
      </c>
      <c r="G23" s="12">
        <f>VLOOKUP($A23,'Top4 OTP Adjusted RAW'!$C:$J,4,FALSE)</f>
        <v>0.89962755374547498</v>
      </c>
      <c r="H23" s="12">
        <f>VLOOKUP($A23,'Top4 OTP Adjusted RAW'!$C:$J,5,FALSE)</f>
        <v>0.85375837694965595</v>
      </c>
      <c r="I23" s="12">
        <f>VLOOKUP($A23,'Top4 OTP Adjusted RAW'!$C:$J,6,FALSE)</f>
        <v>0.90348509332952998</v>
      </c>
      <c r="J23" s="12">
        <f>VLOOKUP($A23,'Top4 OTP Adjusted RAW'!$C:$J,7,FALSE)</f>
        <v>0.87637254786990004</v>
      </c>
      <c r="K23" s="12">
        <f>VLOOKUP($A23,'Top4 OTP Adjusted RAW'!$C:$J,8,FALSE)</f>
        <v>0.70968891210921403</v>
      </c>
    </row>
    <row r="24" spans="1:11" x14ac:dyDescent="0.2">
      <c r="A24">
        <v>20</v>
      </c>
      <c r="B24" s="17" t="s">
        <v>30</v>
      </c>
      <c r="C24" s="17"/>
      <c r="D24" s="15" t="s">
        <v>80</v>
      </c>
      <c r="E24" s="11" t="s">
        <v>9</v>
      </c>
      <c r="F24" s="12">
        <f>VLOOKUP($A24,'Top4 OTP Adjusted RAW'!$C:$J,3,FALSE)</f>
        <v>0.88990539231902999</v>
      </c>
      <c r="G24" s="12">
        <f>VLOOKUP($A24,'Top4 OTP Adjusted RAW'!$C:$J,4,FALSE)</f>
        <v>0.90124287255770996</v>
      </c>
      <c r="H24" s="12">
        <f>VLOOKUP($A24,'Top4 OTP Adjusted RAW'!$C:$J,5,FALSE)</f>
        <v>0.89489529373988796</v>
      </c>
      <c r="I24" s="12">
        <f>VLOOKUP($A24,'Top4 OTP Adjusted RAW'!$C:$J,6,FALSE)</f>
        <v>0.90469085732155397</v>
      </c>
      <c r="J24" s="12">
        <f>VLOOKUP($A24,'Top4 OTP Adjusted RAW'!$C:$J,7,FALSE)</f>
        <v>0.89569315029322805</v>
      </c>
      <c r="K24" s="12">
        <f>VLOOKUP($A24,'Top4 OTP Adjusted RAW'!$C:$J,8,FALSE)</f>
        <v>0.69399798223688702</v>
      </c>
    </row>
    <row r="25" spans="1:11" x14ac:dyDescent="0.2">
      <c r="A25">
        <v>41</v>
      </c>
      <c r="B25" s="17" t="s">
        <v>31</v>
      </c>
      <c r="C25" s="17"/>
      <c r="D25" s="15" t="s">
        <v>80</v>
      </c>
      <c r="E25" s="11" t="s">
        <v>9</v>
      </c>
      <c r="F25" s="12">
        <f>VLOOKUP($A25,'Top4 OTP Adjusted RAW'!$C:$J,3,FALSE)</f>
        <v>0.90291831506981601</v>
      </c>
      <c r="G25" s="12">
        <f>VLOOKUP($A25,'Top4 OTP Adjusted RAW'!$C:$J,4,FALSE)</f>
        <v>0.92588972647854695</v>
      </c>
      <c r="H25" s="12">
        <f>VLOOKUP($A25,'Top4 OTP Adjusted RAW'!$C:$J,5,FALSE)</f>
        <v>0.87842887827243099</v>
      </c>
      <c r="I25" s="12">
        <f>VLOOKUP($A25,'Top4 OTP Adjusted RAW'!$C:$J,6,FALSE)</f>
        <v>0.90621953095244701</v>
      </c>
      <c r="J25" s="12">
        <f>VLOOKUP($A25,'Top4 OTP Adjusted RAW'!$C:$J,7,FALSE)</f>
        <v>0.92398940748098501</v>
      </c>
      <c r="K25" s="12">
        <f>VLOOKUP($A25,'Top4 OTP Adjusted RAW'!$C:$J,8,FALSE)</f>
        <v>0.73100817594887901</v>
      </c>
    </row>
    <row r="26" spans="1:11" x14ac:dyDescent="0.2">
      <c r="A26">
        <v>65</v>
      </c>
      <c r="B26" s="17" t="s">
        <v>32</v>
      </c>
      <c r="C26" s="17"/>
      <c r="D26" s="15" t="s">
        <v>80</v>
      </c>
      <c r="E26" s="11" t="s">
        <v>9</v>
      </c>
      <c r="F26" s="12">
        <f>VLOOKUP($A26,'Top4 OTP Adjusted RAW'!$C:$J,3,FALSE)</f>
        <v>0.93324557891300597</v>
      </c>
      <c r="G26" s="12">
        <f>VLOOKUP($A26,'Top4 OTP Adjusted RAW'!$C:$J,4,FALSE)</f>
        <v>0.95683814095534403</v>
      </c>
      <c r="H26" s="12">
        <f>VLOOKUP($A26,'Top4 OTP Adjusted RAW'!$C:$J,5,FALSE)</f>
        <v>0.9243616887403</v>
      </c>
      <c r="I26" s="12">
        <f>VLOOKUP($A26,'Top4 OTP Adjusted RAW'!$C:$J,6,FALSE)</f>
        <v>0.95389386102177398</v>
      </c>
      <c r="J26" s="12">
        <f>VLOOKUP($A26,'Top4 OTP Adjusted RAW'!$C:$J,7,FALSE)</f>
        <v>0.93601447085147405</v>
      </c>
      <c r="K26" s="12">
        <f>VLOOKUP($A26,'Top4 OTP Adjusted RAW'!$C:$J,8,FALSE)</f>
        <v>0.742506843837903</v>
      </c>
    </row>
    <row r="27" spans="1:11" x14ac:dyDescent="0.2">
      <c r="A27">
        <v>22</v>
      </c>
      <c r="B27" s="17" t="s">
        <v>33</v>
      </c>
      <c r="C27" s="17"/>
      <c r="D27" s="15" t="s">
        <v>80</v>
      </c>
      <c r="E27" s="11" t="s">
        <v>9</v>
      </c>
      <c r="F27" s="12">
        <f>VLOOKUP($A27,'Top4 OTP Adjusted RAW'!$C:$J,3,FALSE)</f>
        <v>0.86436368008311004</v>
      </c>
      <c r="G27" s="12">
        <f>VLOOKUP($A27,'Top4 OTP Adjusted RAW'!$C:$J,4,FALSE)</f>
        <v>0.91376555249649205</v>
      </c>
      <c r="H27" s="12">
        <f>VLOOKUP($A27,'Top4 OTP Adjusted RAW'!$C:$J,5,FALSE)</f>
        <v>0.85294244873979397</v>
      </c>
      <c r="I27" s="12">
        <f>VLOOKUP($A27,'Top4 OTP Adjusted RAW'!$C:$J,6,FALSE)</f>
        <v>0.86921108820255899</v>
      </c>
      <c r="J27" s="12">
        <f>VLOOKUP($A27,'Top4 OTP Adjusted RAW'!$C:$J,7,FALSE)</f>
        <v>0.89002850657171895</v>
      </c>
      <c r="K27" s="12">
        <f>VLOOKUP($A27,'Top4 OTP Adjusted RAW'!$C:$J,8,FALSE)</f>
        <v>0.68316194205433001</v>
      </c>
    </row>
    <row r="28" spans="1:11" x14ac:dyDescent="0.2">
      <c r="A28">
        <v>56</v>
      </c>
      <c r="B28" s="18" t="s">
        <v>34</v>
      </c>
      <c r="C28" s="16"/>
      <c r="D28" s="15" t="s">
        <v>80</v>
      </c>
      <c r="E28" s="11" t="s">
        <v>9</v>
      </c>
      <c r="F28" s="12">
        <f>VLOOKUP($A28,'Top4 OTP Adjusted RAW'!$C:$J,3,FALSE)</f>
        <v>0.89056792863564804</v>
      </c>
      <c r="G28" s="12">
        <f>VLOOKUP($A28,'Top4 OTP Adjusted RAW'!$C:$J,4,FALSE)</f>
        <v>0.92418062555708003</v>
      </c>
      <c r="H28" s="12">
        <f>VLOOKUP($A28,'Top4 OTP Adjusted RAW'!$C:$J,5,FALSE)</f>
        <v>0.878019767308578</v>
      </c>
      <c r="I28" s="12">
        <f>VLOOKUP($A28,'Top4 OTP Adjusted RAW'!$C:$J,6,FALSE)</f>
        <v>0.91945039404354301</v>
      </c>
      <c r="J28" s="12">
        <f>VLOOKUP($A28,'Top4 OTP Adjusted RAW'!$C:$J,7,FALSE)</f>
        <v>0.87212336984993599</v>
      </c>
      <c r="K28" s="12">
        <f>VLOOKUP($A28,'Top4 OTP Adjusted RAW'!$C:$J,8,FALSE)</f>
        <v>0.69406041538858498</v>
      </c>
    </row>
    <row r="29" spans="1:11" x14ac:dyDescent="0.2">
      <c r="A29">
        <v>35</v>
      </c>
      <c r="B29" s="16" t="s">
        <v>35</v>
      </c>
      <c r="C29" s="16"/>
      <c r="D29" s="15" t="s">
        <v>80</v>
      </c>
      <c r="E29" s="11" t="s">
        <v>9</v>
      </c>
      <c r="F29" s="12">
        <f>VLOOKUP($A29,'Top4 OTP Adjusted RAW'!$C:$J,3,FALSE)</f>
        <v>0.88420477873947201</v>
      </c>
      <c r="G29" s="12">
        <f>VLOOKUP($A29,'Top4 OTP Adjusted RAW'!$C:$J,4,FALSE)</f>
        <v>0.91069853242478804</v>
      </c>
      <c r="H29" s="12">
        <f>VLOOKUP($A29,'Top4 OTP Adjusted RAW'!$C:$J,5,FALSE)</f>
        <v>0.841077478591024</v>
      </c>
      <c r="I29" s="12">
        <f>VLOOKUP($A29,'Top4 OTP Adjusted RAW'!$C:$J,6,FALSE)</f>
        <v>0.929945906654284</v>
      </c>
      <c r="J29" s="12">
        <f>VLOOKUP($A29,'Top4 OTP Adjusted RAW'!$C:$J,7,FALSE)</f>
        <v>0.90322108363404996</v>
      </c>
      <c r="K29" s="12">
        <f>VLOOKUP($A29,'Top4 OTP Adjusted RAW'!$C:$J,8,FALSE)</f>
        <v>0.784023968869624</v>
      </c>
    </row>
    <row r="30" spans="1:11" x14ac:dyDescent="0.2">
      <c r="A30">
        <v>57</v>
      </c>
      <c r="B30" s="16" t="s">
        <v>36</v>
      </c>
      <c r="C30" s="16"/>
      <c r="D30" s="15" t="s">
        <v>80</v>
      </c>
      <c r="E30" s="11" t="s">
        <v>9</v>
      </c>
      <c r="F30" s="12">
        <f>VLOOKUP($A30,'Top4 OTP Adjusted RAW'!$C:$J,3,FALSE)</f>
        <v>0.88823027958751599</v>
      </c>
      <c r="G30" s="12">
        <f>VLOOKUP($A30,'Top4 OTP Adjusted RAW'!$C:$J,4,FALSE)</f>
        <v>0.92571348057581004</v>
      </c>
      <c r="H30" s="12">
        <f>VLOOKUP($A30,'Top4 OTP Adjusted RAW'!$C:$J,5,FALSE)</f>
        <v>0.86173631257147698</v>
      </c>
      <c r="I30" s="12">
        <f>VLOOKUP($A30,'Top4 OTP Adjusted RAW'!$C:$J,6,FALSE)</f>
        <v>0.90171204319646203</v>
      </c>
      <c r="J30" s="12">
        <f>VLOOKUP($A30,'Top4 OTP Adjusted RAW'!$C:$J,7,FALSE)</f>
        <v>0.87577248561957</v>
      </c>
      <c r="K30" s="12">
        <f>VLOOKUP($A30,'Top4 OTP Adjusted RAW'!$C:$J,8,FALSE)</f>
        <v>0.66354450476059501</v>
      </c>
    </row>
    <row r="31" spans="1:11" x14ac:dyDescent="0.2">
      <c r="A31">
        <v>67</v>
      </c>
      <c r="B31" s="16" t="s">
        <v>37</v>
      </c>
      <c r="C31" s="16"/>
      <c r="D31" s="15" t="s">
        <v>80</v>
      </c>
      <c r="E31" s="11" t="s">
        <v>9</v>
      </c>
      <c r="F31" s="12">
        <f>VLOOKUP($A31,'Top4 OTP Adjusted RAW'!$C:$J,3,FALSE)</f>
        <v>0.95525782803619097</v>
      </c>
      <c r="G31" s="12">
        <f>VLOOKUP($A31,'Top4 OTP Adjusted RAW'!$C:$J,4,FALSE)</f>
        <v>0.94629470842640395</v>
      </c>
      <c r="H31" s="12">
        <f>VLOOKUP($A31,'Top4 OTP Adjusted RAW'!$C:$J,5,FALSE)</f>
        <v>0.92546721624273798</v>
      </c>
      <c r="I31" s="12">
        <f>VLOOKUP($A31,'Top4 OTP Adjusted RAW'!$C:$J,6,FALSE)</f>
        <v>0.96118789916208802</v>
      </c>
      <c r="J31" s="12">
        <f>VLOOKUP($A31,'Top4 OTP Adjusted RAW'!$C:$J,7,FALSE)</f>
        <v>0.96680015987889301</v>
      </c>
      <c r="K31" s="12">
        <f>VLOOKUP($A31,'Top4 OTP Adjusted RAW'!$C:$J,8,FALSE)</f>
        <v>0.74360852359392804</v>
      </c>
    </row>
    <row r="32" spans="1:11" x14ac:dyDescent="0.2">
      <c r="A32">
        <v>39</v>
      </c>
      <c r="B32" s="16" t="s">
        <v>38</v>
      </c>
      <c r="C32" s="16"/>
      <c r="D32" s="15" t="s">
        <v>80</v>
      </c>
      <c r="E32" s="11" t="s">
        <v>9</v>
      </c>
      <c r="F32" s="12">
        <f>VLOOKUP($A32,'Top4 OTP Adjusted RAW'!$C:$J,3,FALSE)</f>
        <v>0.88160848463158203</v>
      </c>
      <c r="G32" s="12">
        <f>VLOOKUP($A32,'Top4 OTP Adjusted RAW'!$C:$J,4,FALSE)</f>
        <v>0.92259330415962304</v>
      </c>
      <c r="H32" s="12">
        <f>VLOOKUP($A32,'Top4 OTP Adjusted RAW'!$C:$J,5,FALSE)</f>
        <v>0.89627061500077398</v>
      </c>
      <c r="I32" s="12">
        <f>VLOOKUP($A32,'Top4 OTP Adjusted RAW'!$C:$J,6,FALSE)</f>
        <v>0.89298078485611598</v>
      </c>
      <c r="J32" s="12">
        <f>VLOOKUP($A32,'Top4 OTP Adjusted RAW'!$C:$J,7,FALSE)</f>
        <v>0.86489926080247304</v>
      </c>
      <c r="K32" s="12">
        <f>VLOOKUP($A32,'Top4 OTP Adjusted RAW'!$C:$J,8,FALSE)</f>
        <v>0.69548793909988704</v>
      </c>
    </row>
    <row r="33" spans="1:11" x14ac:dyDescent="0.2">
      <c r="A33">
        <v>4</v>
      </c>
      <c r="B33" s="19" t="s">
        <v>39</v>
      </c>
      <c r="C33" s="20"/>
      <c r="D33" s="15" t="s">
        <v>80</v>
      </c>
      <c r="E33" s="11" t="s">
        <v>9</v>
      </c>
      <c r="F33" s="12">
        <f>VLOOKUP($A33,'Top4 OTP Adjusted RAW'!$C:$J,3,FALSE)</f>
        <v>0.89789032887149001</v>
      </c>
      <c r="G33" s="12">
        <f>VLOOKUP($A33,'Top4 OTP Adjusted RAW'!$C:$J,4,FALSE)</f>
        <v>0.92517706531320199</v>
      </c>
      <c r="H33" s="12">
        <f>VLOOKUP($A33,'Top4 OTP Adjusted RAW'!$C:$J,5,FALSE)</f>
        <v>0.81275600317959196</v>
      </c>
      <c r="I33" s="12">
        <f>VLOOKUP($A33,'Top4 OTP Adjusted RAW'!$C:$J,6,FALSE)</f>
        <v>0.915950261737695</v>
      </c>
      <c r="J33" s="12">
        <f>VLOOKUP($A33,'Top4 OTP Adjusted RAW'!$C:$J,7,FALSE)</f>
        <v>0.88622235050195297</v>
      </c>
      <c r="K33" s="12">
        <f>VLOOKUP($A33,'Top4 OTP Adjusted RAW'!$C:$J,8,FALSE)</f>
        <v>0.62366683108635101</v>
      </c>
    </row>
    <row r="34" spans="1:11" x14ac:dyDescent="0.2">
      <c r="A34">
        <v>63</v>
      </c>
      <c r="B34" s="16" t="s">
        <v>40</v>
      </c>
      <c r="C34" s="16"/>
      <c r="D34" s="15" t="s">
        <v>80</v>
      </c>
      <c r="E34" s="11" t="s">
        <v>9</v>
      </c>
      <c r="F34" s="12">
        <f>VLOOKUP($A34,'Top4 OTP Adjusted RAW'!$C:$J,3,FALSE)</f>
        <v>0.78152039802860496</v>
      </c>
      <c r="G34" s="12">
        <f>VLOOKUP($A34,'Top4 OTP Adjusted RAW'!$C:$J,4,FALSE)</f>
        <v>0.91580631327523399</v>
      </c>
      <c r="H34" s="12">
        <f>VLOOKUP($A34,'Top4 OTP Adjusted RAW'!$C:$J,5,FALSE)</f>
        <v>0.88805188163390403</v>
      </c>
      <c r="I34" s="12">
        <f>VLOOKUP($A34,'Top4 OTP Adjusted RAW'!$C:$J,6,FALSE)</f>
        <v>0.73420978719186103</v>
      </c>
      <c r="J34" s="12">
        <f>VLOOKUP($A34,'Top4 OTP Adjusted RAW'!$C:$J,7,FALSE)</f>
        <v>0.85310237302634795</v>
      </c>
      <c r="K34" s="12">
        <f>VLOOKUP($A34,'Top4 OTP Adjusted RAW'!$C:$J,8,FALSE)</f>
        <v>0.57551790033606498</v>
      </c>
    </row>
    <row r="35" spans="1:11" x14ac:dyDescent="0.2">
      <c r="A35">
        <v>27</v>
      </c>
      <c r="B35" s="16" t="s">
        <v>41</v>
      </c>
      <c r="C35" s="16"/>
      <c r="D35" s="15" t="s">
        <v>80</v>
      </c>
      <c r="E35" s="11" t="s">
        <v>9</v>
      </c>
      <c r="F35" s="12">
        <f>VLOOKUP($A35,'Top4 OTP Adjusted RAW'!$C:$J,3,FALSE)</f>
        <v>0.76014355529461197</v>
      </c>
      <c r="G35" s="12">
        <f>VLOOKUP($A35,'Top4 OTP Adjusted RAW'!$C:$J,4,FALSE)</f>
        <v>0.847569342200446</v>
      </c>
      <c r="H35" s="12">
        <f>VLOOKUP($A35,'Top4 OTP Adjusted RAW'!$C:$J,5,FALSE)</f>
        <v>0.72653479728131898</v>
      </c>
      <c r="I35" s="12">
        <f>VLOOKUP($A35,'Top4 OTP Adjusted RAW'!$C:$J,6,FALSE)</f>
        <v>0.78449054280862596</v>
      </c>
      <c r="J35" s="12">
        <f>VLOOKUP($A35,'Top4 OTP Adjusted RAW'!$C:$J,7,FALSE)</f>
        <v>0.71061892870473298</v>
      </c>
      <c r="K35" s="12">
        <f>VLOOKUP($A35,'Top4 OTP Adjusted RAW'!$C:$J,8,FALSE)</f>
        <v>0.61059145194332698</v>
      </c>
    </row>
    <row r="36" spans="1:11" x14ac:dyDescent="0.2">
      <c r="A36">
        <v>26</v>
      </c>
      <c r="B36" s="16" t="s">
        <v>42</v>
      </c>
      <c r="C36" s="16"/>
      <c r="D36" s="15" t="s">
        <v>80</v>
      </c>
      <c r="E36" s="11" t="s">
        <v>9</v>
      </c>
      <c r="F36" s="12">
        <f>VLOOKUP($A36,'Top4 OTP Adjusted RAW'!$C:$J,3,FALSE)</f>
        <v>0.74218962677234801</v>
      </c>
      <c r="G36" s="12">
        <f>VLOOKUP($A36,'Top4 OTP Adjusted RAW'!$C:$J,4,FALSE)</f>
        <v>0.84157987508796805</v>
      </c>
      <c r="H36" s="12">
        <f>VLOOKUP($A36,'Top4 OTP Adjusted RAW'!$C:$J,5,FALSE)</f>
        <v>0.73090523528397799</v>
      </c>
      <c r="I36" s="12">
        <f>VLOOKUP($A36,'Top4 OTP Adjusted RAW'!$C:$J,6,FALSE)</f>
        <v>0.79168882838077104</v>
      </c>
      <c r="J36" s="12">
        <f>VLOOKUP($A36,'Top4 OTP Adjusted RAW'!$C:$J,7,FALSE)</f>
        <v>0.80499886494067097</v>
      </c>
      <c r="K36" s="12">
        <f>VLOOKUP($A36,'Top4 OTP Adjusted RAW'!$C:$J,8,FALSE)</f>
        <v>0.53183345796067005</v>
      </c>
    </row>
    <row r="37" spans="1:11" x14ac:dyDescent="0.2">
      <c r="A37">
        <v>18</v>
      </c>
      <c r="B37" s="16" t="s">
        <v>43</v>
      </c>
      <c r="C37" s="16"/>
      <c r="D37" s="15" t="s">
        <v>80</v>
      </c>
      <c r="E37" s="11" t="s">
        <v>9</v>
      </c>
      <c r="F37" s="12">
        <f>VLOOKUP($A37,'Top4 OTP Adjusted RAW'!$C:$J,3,FALSE)</f>
        <v>0.73178704487785096</v>
      </c>
      <c r="G37" s="12">
        <f>VLOOKUP($A37,'Top4 OTP Adjusted RAW'!$C:$J,4,FALSE)</f>
        <v>0.80896343876563104</v>
      </c>
      <c r="H37" s="12">
        <f>VLOOKUP($A37,'Top4 OTP Adjusted RAW'!$C:$J,5,FALSE)</f>
        <v>0.73283268057433404</v>
      </c>
      <c r="I37" s="12">
        <f>VLOOKUP($A37,'Top4 OTP Adjusted RAW'!$C:$J,6,FALSE)</f>
        <v>0.78375574201088205</v>
      </c>
      <c r="J37" s="12">
        <f>VLOOKUP($A37,'Top4 OTP Adjusted RAW'!$C:$J,7,FALSE)</f>
        <v>0.75583658973989298</v>
      </c>
      <c r="K37" s="12">
        <f>VLOOKUP($A37,'Top4 OTP Adjusted RAW'!$C:$J,8,FALSE)</f>
        <v>0.55624543191824105</v>
      </c>
    </row>
    <row r="38" spans="1:11" x14ac:dyDescent="0.2">
      <c r="A38">
        <v>30</v>
      </c>
      <c r="B38" s="16" t="s">
        <v>44</v>
      </c>
      <c r="C38" s="16"/>
      <c r="D38" s="15" t="s">
        <v>80</v>
      </c>
      <c r="E38" s="11" t="s">
        <v>9</v>
      </c>
      <c r="F38" s="12">
        <f>VLOOKUP($A38,'Top4 OTP Adjusted RAW'!$C:$J,3,FALSE)</f>
        <v>0.85956862529330402</v>
      </c>
      <c r="G38" s="12">
        <f>VLOOKUP($A38,'Top4 OTP Adjusted RAW'!$C:$J,4,FALSE)</f>
        <v>0.91841325053312295</v>
      </c>
      <c r="H38" s="12">
        <f>VLOOKUP($A38,'Top4 OTP Adjusted RAW'!$C:$J,5,FALSE)</f>
        <v>0.87987961729187303</v>
      </c>
      <c r="I38" s="12">
        <f>VLOOKUP($A38,'Top4 OTP Adjusted RAW'!$C:$J,6,FALSE)</f>
        <v>0.85197292859924101</v>
      </c>
      <c r="J38" s="12">
        <f>VLOOKUP($A38,'Top4 OTP Adjusted RAW'!$C:$J,7,FALSE)</f>
        <v>0.86834047754117405</v>
      </c>
      <c r="K38" s="12">
        <f>VLOOKUP($A38,'Top4 OTP Adjusted RAW'!$C:$J,8,FALSE)</f>
        <v>0.67219533321262204</v>
      </c>
    </row>
    <row r="39" spans="1:11" x14ac:dyDescent="0.2">
      <c r="A39">
        <v>34</v>
      </c>
      <c r="B39" s="16" t="s">
        <v>45</v>
      </c>
      <c r="C39" s="16"/>
      <c r="D39" s="15" t="s">
        <v>80</v>
      </c>
      <c r="E39" s="11" t="s">
        <v>9</v>
      </c>
      <c r="F39" s="12">
        <f>VLOOKUP($A39,'Top4 OTP Adjusted RAW'!$C:$J,3,FALSE)</f>
        <v>0.80652864404012803</v>
      </c>
      <c r="G39" s="12">
        <f>VLOOKUP($A39,'Top4 OTP Adjusted RAW'!$C:$J,4,FALSE)</f>
        <v>0.89636582058084802</v>
      </c>
      <c r="H39" s="12">
        <f>VLOOKUP($A39,'Top4 OTP Adjusted RAW'!$C:$J,5,FALSE)</f>
        <v>0.78158878735185799</v>
      </c>
      <c r="I39" s="12">
        <f>VLOOKUP($A39,'Top4 OTP Adjusted RAW'!$C:$J,6,FALSE)</f>
        <v>0.882459906949702</v>
      </c>
      <c r="J39" s="12">
        <f>VLOOKUP($A39,'Top4 OTP Adjusted RAW'!$C:$J,7,FALSE)</f>
        <v>0.83270669691709998</v>
      </c>
      <c r="K39" s="12">
        <f>VLOOKUP($A39,'Top4 OTP Adjusted RAW'!$C:$J,8,FALSE)</f>
        <v>0.64715910232037599</v>
      </c>
    </row>
    <row r="40" spans="1:11" x14ac:dyDescent="0.2">
      <c r="A40">
        <v>52</v>
      </c>
      <c r="B40" s="16" t="s">
        <v>46</v>
      </c>
      <c r="C40" s="16"/>
      <c r="D40" s="15" t="s">
        <v>80</v>
      </c>
      <c r="E40" s="11" t="s">
        <v>9</v>
      </c>
      <c r="F40" s="12">
        <f>VLOOKUP($A40,'Top4 OTP Adjusted RAW'!$C:$J,3,FALSE)</f>
        <v>0.77326692360729599</v>
      </c>
      <c r="G40" s="12">
        <f>VLOOKUP($A40,'Top4 OTP Adjusted RAW'!$C:$J,4,FALSE)</f>
        <v>0.85025683085372805</v>
      </c>
      <c r="H40" s="12">
        <f>VLOOKUP($A40,'Top4 OTP Adjusted RAW'!$C:$J,5,FALSE)</f>
        <v>0.79591930897242902</v>
      </c>
      <c r="I40" s="12">
        <f>VLOOKUP($A40,'Top4 OTP Adjusted RAW'!$C:$J,6,FALSE)</f>
        <v>0.80000924735555601</v>
      </c>
      <c r="J40" s="12">
        <f>VLOOKUP($A40,'Top4 OTP Adjusted RAW'!$C:$J,7,FALSE)</f>
        <v>0.78233258941583295</v>
      </c>
      <c r="K40" s="12">
        <f>VLOOKUP($A40,'Top4 OTP Adjusted RAW'!$C:$J,8,FALSE)</f>
        <v>0.56560480266920299</v>
      </c>
    </row>
    <row r="41" spans="1:11" x14ac:dyDescent="0.2">
      <c r="A41">
        <v>25</v>
      </c>
      <c r="B41" s="16" t="s">
        <v>47</v>
      </c>
      <c r="C41" s="16"/>
      <c r="D41" s="15" t="s">
        <v>80</v>
      </c>
      <c r="E41" s="11" t="s">
        <v>9</v>
      </c>
      <c r="F41" s="12">
        <f>VLOOKUP($A41,'Top4 OTP Adjusted RAW'!$C:$J,3,FALSE)</f>
        <v>0.81159335190928295</v>
      </c>
      <c r="G41" s="12">
        <f>VLOOKUP($A41,'Top4 OTP Adjusted RAW'!$C:$J,4,FALSE)</f>
        <v>0.88339512243567597</v>
      </c>
      <c r="H41" s="12">
        <f>VLOOKUP($A41,'Top4 OTP Adjusted RAW'!$C:$J,5,FALSE)</f>
        <v>0.80450026580970802</v>
      </c>
      <c r="I41" s="12">
        <f>VLOOKUP($A41,'Top4 OTP Adjusted RAW'!$C:$J,6,FALSE)</f>
        <v>0.81047703218668898</v>
      </c>
      <c r="J41" s="12">
        <f>VLOOKUP($A41,'Top4 OTP Adjusted RAW'!$C:$J,7,FALSE)</f>
        <v>0.76523786614329203</v>
      </c>
      <c r="K41" s="12">
        <f>VLOOKUP($A41,'Top4 OTP Adjusted RAW'!$C:$J,8,FALSE)</f>
        <v>0.62690234844501602</v>
      </c>
    </row>
    <row r="42" spans="1:11" x14ac:dyDescent="0.2">
      <c r="A42">
        <v>45</v>
      </c>
      <c r="B42" s="16" t="s">
        <v>48</v>
      </c>
      <c r="C42" s="16"/>
      <c r="D42" s="15" t="s">
        <v>80</v>
      </c>
      <c r="E42" s="11" t="s">
        <v>9</v>
      </c>
      <c r="F42" s="12">
        <f>VLOOKUP($A42,'Top4 OTP Adjusted RAW'!$C:$J,3,FALSE)</f>
        <v>0.780385559448451</v>
      </c>
      <c r="G42" s="12">
        <f>VLOOKUP($A42,'Top4 OTP Adjusted RAW'!$C:$J,4,FALSE)</f>
        <v>0.86271240800197202</v>
      </c>
      <c r="H42" s="12">
        <f>VLOOKUP($A42,'Top4 OTP Adjusted RAW'!$C:$J,5,FALSE)</f>
        <v>0.76777682298500305</v>
      </c>
      <c r="I42" s="12">
        <f>VLOOKUP($A42,'Top4 OTP Adjusted RAW'!$C:$J,6,FALSE)</f>
        <v>0.79278372166489697</v>
      </c>
      <c r="J42" s="12">
        <f>VLOOKUP($A42,'Top4 OTP Adjusted RAW'!$C:$J,7,FALSE)</f>
        <v>0.79695457192733299</v>
      </c>
      <c r="K42" s="12">
        <f>VLOOKUP($A42,'Top4 OTP Adjusted RAW'!$C:$J,8,FALSE)</f>
        <v>0.57820130742176601</v>
      </c>
    </row>
    <row r="43" spans="1:11" x14ac:dyDescent="0.2">
      <c r="A43">
        <v>48</v>
      </c>
      <c r="B43" s="16" t="s">
        <v>49</v>
      </c>
      <c r="C43" s="16"/>
      <c r="D43" s="15" t="s">
        <v>80</v>
      </c>
      <c r="E43" s="11" t="s">
        <v>9</v>
      </c>
      <c r="F43" s="12">
        <f>VLOOKUP($A43,'Top4 OTP Adjusted RAW'!$C:$J,3,FALSE)</f>
        <v>0.79746622965647695</v>
      </c>
      <c r="G43" s="12">
        <f>VLOOKUP($A43,'Top4 OTP Adjusted RAW'!$C:$J,4,FALSE)</f>
        <v>0.84928030752681205</v>
      </c>
      <c r="H43" s="12">
        <f>VLOOKUP($A43,'Top4 OTP Adjusted RAW'!$C:$J,5,FALSE)</f>
        <v>0.79278491965495501</v>
      </c>
      <c r="I43" s="12">
        <f>VLOOKUP($A43,'Top4 OTP Adjusted RAW'!$C:$J,6,FALSE)</f>
        <v>0.84586468735467502</v>
      </c>
      <c r="J43" s="12">
        <f>VLOOKUP($A43,'Top4 OTP Adjusted RAW'!$C:$J,7,FALSE)</f>
        <v>0.82749104865412104</v>
      </c>
      <c r="K43" s="12">
        <f>VLOOKUP($A43,'Top4 OTP Adjusted RAW'!$C:$J,8,FALSE)</f>
        <v>0.63690892028084201</v>
      </c>
    </row>
    <row r="44" spans="1:11" x14ac:dyDescent="0.2">
      <c r="A44">
        <v>19</v>
      </c>
      <c r="B44" s="16" t="s">
        <v>50</v>
      </c>
      <c r="C44" s="16"/>
      <c r="D44" s="15" t="s">
        <v>80</v>
      </c>
      <c r="E44" s="11" t="s">
        <v>9</v>
      </c>
      <c r="F44" s="12">
        <f>VLOOKUP($A44,'Top4 OTP Adjusted RAW'!$C:$J,3,FALSE)</f>
        <v>0.81225752778524496</v>
      </c>
      <c r="G44" s="12">
        <f>VLOOKUP($A44,'Top4 OTP Adjusted RAW'!$C:$J,4,FALSE)</f>
        <v>0.86972788375849397</v>
      </c>
      <c r="H44" s="12">
        <f>VLOOKUP($A44,'Top4 OTP Adjusted RAW'!$C:$J,5,FALSE)</f>
        <v>0.83694222452751599</v>
      </c>
      <c r="I44" s="12">
        <f>VLOOKUP($A44,'Top4 OTP Adjusted RAW'!$C:$J,6,FALSE)</f>
        <v>0.81292942884143304</v>
      </c>
      <c r="J44" s="12">
        <f>VLOOKUP($A44,'Top4 OTP Adjusted RAW'!$C:$J,7,FALSE)</f>
        <v>0.79147614758401597</v>
      </c>
      <c r="K44" s="12">
        <f>VLOOKUP($A44,'Top4 OTP Adjusted RAW'!$C:$J,8,FALSE)</f>
        <v>0.622077628987876</v>
      </c>
    </row>
    <row r="45" spans="1:11" x14ac:dyDescent="0.2">
      <c r="A45">
        <v>16</v>
      </c>
      <c r="B45" s="16" t="s">
        <v>51</v>
      </c>
      <c r="C45" s="16"/>
      <c r="D45" s="15" t="s">
        <v>80</v>
      </c>
      <c r="E45" s="11" t="s">
        <v>9</v>
      </c>
      <c r="F45" s="12">
        <f>VLOOKUP($A45,'Top4 OTP Adjusted RAW'!$C:$J,3,FALSE)</f>
        <v>0.81955566641132704</v>
      </c>
      <c r="G45" s="12">
        <f>VLOOKUP($A45,'Top4 OTP Adjusted RAW'!$C:$J,4,FALSE)</f>
        <v>0.867730594285129</v>
      </c>
      <c r="H45" s="12">
        <f>VLOOKUP($A45,'Top4 OTP Adjusted RAW'!$C:$J,5,FALSE)</f>
        <v>0.82205808895225096</v>
      </c>
      <c r="I45" s="12">
        <f>VLOOKUP($A45,'Top4 OTP Adjusted RAW'!$C:$J,6,FALSE)</f>
        <v>0.82465498063660703</v>
      </c>
      <c r="J45" s="12">
        <f>VLOOKUP($A45,'Top4 OTP Adjusted RAW'!$C:$J,7,FALSE)</f>
        <v>0.79038776802274502</v>
      </c>
      <c r="K45" s="12">
        <f>VLOOKUP($A45,'Top4 OTP Adjusted RAW'!$C:$J,8,FALSE)</f>
        <v>0.64528415355950197</v>
      </c>
    </row>
    <row r="46" spans="1:11" x14ac:dyDescent="0.2">
      <c r="A46">
        <v>28</v>
      </c>
      <c r="B46" s="16" t="s">
        <v>52</v>
      </c>
      <c r="C46" s="16"/>
      <c r="D46" s="15" t="s">
        <v>80</v>
      </c>
      <c r="E46" s="11" t="s">
        <v>9</v>
      </c>
      <c r="F46" s="12">
        <f>VLOOKUP($A46,'Top4 OTP Adjusted RAW'!$C:$J,3,FALSE)</f>
        <v>0.81640119691686897</v>
      </c>
      <c r="G46" s="12">
        <f>VLOOKUP($A46,'Top4 OTP Adjusted RAW'!$C:$J,4,FALSE)</f>
        <v>0.86932197379642195</v>
      </c>
      <c r="H46" s="12">
        <f>VLOOKUP($A46,'Top4 OTP Adjusted RAW'!$C:$J,5,FALSE)</f>
        <v>0.78269807612942499</v>
      </c>
      <c r="I46" s="12">
        <f>VLOOKUP($A46,'Top4 OTP Adjusted RAW'!$C:$J,6,FALSE)</f>
        <v>0.80202807984827096</v>
      </c>
      <c r="J46" s="12">
        <f>VLOOKUP($A46,'Top4 OTP Adjusted RAW'!$C:$J,7,FALSE)</f>
        <v>0.77321037352313304</v>
      </c>
      <c r="K46" s="12">
        <f>VLOOKUP($A46,'Top4 OTP Adjusted RAW'!$C:$J,8,FALSE)</f>
        <v>0.67403462498982103</v>
      </c>
    </row>
    <row r="47" spans="1:11" x14ac:dyDescent="0.2">
      <c r="A47">
        <v>33</v>
      </c>
      <c r="B47" s="16" t="s">
        <v>53</v>
      </c>
      <c r="C47" s="16"/>
      <c r="D47" s="15" t="s">
        <v>80</v>
      </c>
      <c r="E47" s="11" t="s">
        <v>9</v>
      </c>
      <c r="F47" s="12">
        <f>VLOOKUP($A47,'Top4 OTP Adjusted RAW'!$C:$J,3,FALSE)</f>
        <v>0.78354660602455795</v>
      </c>
      <c r="G47" s="12">
        <f>VLOOKUP($A47,'Top4 OTP Adjusted RAW'!$C:$J,4,FALSE)</f>
        <v>0.84436226688852001</v>
      </c>
      <c r="H47" s="12">
        <f>VLOOKUP($A47,'Top4 OTP Adjusted RAW'!$C:$J,5,FALSE)</f>
        <v>0.72842035756951895</v>
      </c>
      <c r="I47" s="12">
        <f>VLOOKUP($A47,'Top4 OTP Adjusted RAW'!$C:$J,6,FALSE)</f>
        <v>0.826305237954573</v>
      </c>
      <c r="J47" s="12">
        <f>VLOOKUP($A47,'Top4 OTP Adjusted RAW'!$C:$J,7,FALSE)</f>
        <v>0.778998480916543</v>
      </c>
      <c r="K47" s="12">
        <f>VLOOKUP($A47,'Top4 OTP Adjusted RAW'!$C:$J,8,FALSE)</f>
        <v>0.65147014605033604</v>
      </c>
    </row>
    <row r="48" spans="1:11" x14ac:dyDescent="0.2">
      <c r="A48">
        <v>32</v>
      </c>
      <c r="B48" s="16" t="s">
        <v>54</v>
      </c>
      <c r="C48" s="16"/>
      <c r="D48" s="15" t="s">
        <v>80</v>
      </c>
      <c r="E48" s="11" t="s">
        <v>9</v>
      </c>
      <c r="F48" s="12">
        <f>VLOOKUP($A48,'Top4 OTP Adjusted RAW'!$C:$J,3,FALSE)</f>
        <v>0.76202135436985796</v>
      </c>
      <c r="G48" s="12">
        <f>VLOOKUP($A48,'Top4 OTP Adjusted RAW'!$C:$J,4,FALSE)</f>
        <v>0.82801490069656103</v>
      </c>
      <c r="H48" s="12">
        <f>VLOOKUP($A48,'Top4 OTP Adjusted RAW'!$C:$J,5,FALSE)</f>
        <v>0.77046396558375996</v>
      </c>
      <c r="I48" s="12">
        <f>VLOOKUP($A48,'Top4 OTP Adjusted RAW'!$C:$J,6,FALSE)</f>
        <v>0.835515826958945</v>
      </c>
      <c r="J48" s="12">
        <f>VLOOKUP($A48,'Top4 OTP Adjusted RAW'!$C:$J,7,FALSE)</f>
        <v>0.75991455496780602</v>
      </c>
      <c r="K48" s="12">
        <f>VLOOKUP($A48,'Top4 OTP Adjusted RAW'!$C:$J,8,FALSE)</f>
        <v>0.53043331967652496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Xkb+ZkMApAo81Qokqs9yVwkI339B5v1eZF2CMKQfa4YQmSRU0clJdzTLVMoJvZvlx9di3/ldBpUUsErIeFwBmQ==" saltValue="V2uwTdrf7+y33WGnW5isoA==" spinCount="100000" sheet="1" objects="1" scenarios="1" pivotTables="0"/>
  <conditionalFormatting sqref="F3:F48">
    <cfRule type="cellIs" dxfId="0" priority="2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14054-1EC8-47AA-B403-3A5D14061F0F}">
  <dimension ref="A1:D39"/>
  <sheetViews>
    <sheetView workbookViewId="0">
      <selection activeCell="L38" sqref="L38"/>
    </sheetView>
  </sheetViews>
  <sheetFormatPr defaultRowHeight="12.75" x14ac:dyDescent="0.2"/>
  <sheetData>
    <row r="1" spans="1:4" x14ac:dyDescent="0.2">
      <c r="A1" t="s">
        <v>81</v>
      </c>
    </row>
    <row r="2" spans="1:4" x14ac:dyDescent="0.2">
      <c r="A2" t="s">
        <v>82</v>
      </c>
    </row>
    <row r="3" spans="1:4" x14ac:dyDescent="0.2">
      <c r="A3" t="s">
        <v>83</v>
      </c>
    </row>
    <row r="4" spans="1:4" x14ac:dyDescent="0.2">
      <c r="A4" t="s">
        <v>84</v>
      </c>
    </row>
    <row r="5" spans="1:4" x14ac:dyDescent="0.2">
      <c r="B5" t="s">
        <v>85</v>
      </c>
    </row>
    <row r="6" spans="1:4" x14ac:dyDescent="0.2">
      <c r="D6" t="s">
        <v>86</v>
      </c>
    </row>
    <row r="7" spans="1:4" x14ac:dyDescent="0.2">
      <c r="D7" t="s">
        <v>87</v>
      </c>
    </row>
    <row r="8" spans="1:4" x14ac:dyDescent="0.2">
      <c r="D8" t="s">
        <v>88</v>
      </c>
    </row>
    <row r="9" spans="1:4" x14ac:dyDescent="0.2">
      <c r="D9" t="s">
        <v>89</v>
      </c>
    </row>
    <row r="10" spans="1:4" x14ac:dyDescent="0.2">
      <c r="D10" t="s">
        <v>90</v>
      </c>
    </row>
    <row r="11" spans="1:4" x14ac:dyDescent="0.2">
      <c r="B11" t="s">
        <v>91</v>
      </c>
    </row>
    <row r="12" spans="1:4" x14ac:dyDescent="0.2">
      <c r="B12" t="s">
        <v>92</v>
      </c>
    </row>
    <row r="13" spans="1:4" x14ac:dyDescent="0.2">
      <c r="B13" t="s">
        <v>93</v>
      </c>
    </row>
    <row r="14" spans="1:4" x14ac:dyDescent="0.2">
      <c r="B14" t="s">
        <v>94</v>
      </c>
    </row>
    <row r="15" spans="1:4" x14ac:dyDescent="0.2">
      <c r="B15" t="s">
        <v>92</v>
      </c>
    </row>
    <row r="16" spans="1:4" x14ac:dyDescent="0.2">
      <c r="B16" t="s">
        <v>95</v>
      </c>
    </row>
    <row r="17" spans="1:2" x14ac:dyDescent="0.2">
      <c r="B17" t="s">
        <v>96</v>
      </c>
    </row>
    <row r="19" spans="1:2" x14ac:dyDescent="0.2">
      <c r="B19" t="s">
        <v>97</v>
      </c>
    </row>
    <row r="20" spans="1:2" x14ac:dyDescent="0.2">
      <c r="B20" t="s">
        <v>98</v>
      </c>
    </row>
    <row r="22" spans="1:2" x14ac:dyDescent="0.2">
      <c r="B22" t="s">
        <v>99</v>
      </c>
    </row>
    <row r="23" spans="1:2" x14ac:dyDescent="0.2">
      <c r="B23" t="s">
        <v>100</v>
      </c>
    </row>
    <row r="25" spans="1:2" x14ac:dyDescent="0.2">
      <c r="B25" t="s">
        <v>101</v>
      </c>
    </row>
    <row r="26" spans="1:2" x14ac:dyDescent="0.2">
      <c r="B26" t="s">
        <v>102</v>
      </c>
    </row>
    <row r="28" spans="1:2" x14ac:dyDescent="0.2">
      <c r="A28" t="s">
        <v>103</v>
      </c>
    </row>
    <row r="29" spans="1:2" x14ac:dyDescent="0.2">
      <c r="A29" t="s">
        <v>104</v>
      </c>
    </row>
    <row r="30" spans="1:2" x14ac:dyDescent="0.2">
      <c r="B30" t="s">
        <v>105</v>
      </c>
    </row>
    <row r="31" spans="1:2" x14ac:dyDescent="0.2">
      <c r="B31" t="s">
        <v>106</v>
      </c>
    </row>
    <row r="32" spans="1:2" x14ac:dyDescent="0.2">
      <c r="B32" t="s">
        <v>107</v>
      </c>
    </row>
    <row r="33" spans="1:2" x14ac:dyDescent="0.2">
      <c r="B33" t="s">
        <v>108</v>
      </c>
    </row>
    <row r="34" spans="1:2" x14ac:dyDescent="0.2">
      <c r="B34" t="s">
        <v>109</v>
      </c>
    </row>
    <row r="35" spans="1:2" x14ac:dyDescent="0.2">
      <c r="B35" t="s">
        <v>110</v>
      </c>
    </row>
    <row r="36" spans="1:2" x14ac:dyDescent="0.2">
      <c r="A36" t="s">
        <v>111</v>
      </c>
    </row>
    <row r="37" spans="1:2" x14ac:dyDescent="0.2">
      <c r="A37" t="s">
        <v>82</v>
      </c>
    </row>
    <row r="38" spans="1:2" x14ac:dyDescent="0.2">
      <c r="A38" t="s">
        <v>83</v>
      </c>
    </row>
    <row r="39" spans="1:2" x14ac:dyDescent="0.2">
      <c r="A39" t="s">
        <v>84</v>
      </c>
    </row>
  </sheetData>
  <sheetProtection algorithmName="SHA-512" hashValue="A3Db/+87n8gd9CVdEos8LdG8t2D51wFHb5FmmTjqIIUAILa4oNPJxX9RcOcsDiwDq6ZXnnGlkXrgdE/eq5EsDg==" saltValue="28WEChlD+RhJvYeAZEZxo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FF757-A5AC-44B9-A55F-A556F2FEA3F9}">
  <dimension ref="A1:J45"/>
  <sheetViews>
    <sheetView workbookViewId="0">
      <selection activeCell="B39" sqref="B39:B40"/>
    </sheetView>
  </sheetViews>
  <sheetFormatPr defaultRowHeight="12.75" x14ac:dyDescent="0.2"/>
  <cols>
    <col min="1" max="1" width="16.140625" bestFit="1" customWidth="1"/>
    <col min="2" max="2" width="23.7109375" bestFit="1" customWidth="1"/>
    <col min="3" max="3" width="12.85546875" bestFit="1" customWidth="1"/>
    <col min="4" max="4" width="16.85546875" bestFit="1" customWidth="1"/>
    <col min="5" max="5" width="15.7109375" style="25" bestFit="1" customWidth="1"/>
    <col min="6" max="10" width="12" style="25" bestFit="1" customWidth="1"/>
  </cols>
  <sheetData>
    <row r="1" spans="1:10" x14ac:dyDescent="0.2">
      <c r="A1" t="s">
        <v>56</v>
      </c>
      <c r="B1" t="s">
        <v>57</v>
      </c>
      <c r="C1" t="s">
        <v>58</v>
      </c>
      <c r="D1" t="s">
        <v>59</v>
      </c>
      <c r="E1" s="25" t="s">
        <v>60</v>
      </c>
      <c r="F1" s="25" t="s">
        <v>61</v>
      </c>
      <c r="G1" s="25" t="s">
        <v>62</v>
      </c>
      <c r="H1" s="25" t="s">
        <v>63</v>
      </c>
      <c r="I1" s="25" t="s">
        <v>64</v>
      </c>
      <c r="J1" s="25" t="s">
        <v>65</v>
      </c>
    </row>
    <row r="2" spans="1:10" x14ac:dyDescent="0.2">
      <c r="A2" t="s">
        <v>66</v>
      </c>
      <c r="B2" t="s">
        <v>67</v>
      </c>
      <c r="C2">
        <v>45</v>
      </c>
      <c r="D2" t="s">
        <v>66</v>
      </c>
      <c r="E2" s="25">
        <v>0.780385559448451</v>
      </c>
      <c r="F2" s="25">
        <v>0.86271240800197202</v>
      </c>
      <c r="G2" s="25">
        <v>0.76777682298500305</v>
      </c>
      <c r="H2" s="25">
        <v>0.79278372166489697</v>
      </c>
      <c r="I2" s="25">
        <v>0.79695457192733299</v>
      </c>
      <c r="J2" s="25">
        <v>0.57820130742176601</v>
      </c>
    </row>
    <row r="3" spans="1:10" x14ac:dyDescent="0.2">
      <c r="A3" t="s">
        <v>66</v>
      </c>
      <c r="B3" t="s">
        <v>54</v>
      </c>
      <c r="C3">
        <v>32</v>
      </c>
      <c r="D3" t="s">
        <v>66</v>
      </c>
      <c r="E3" s="25">
        <v>0.76202135436985796</v>
      </c>
      <c r="F3" s="25">
        <v>0.82801490069656103</v>
      </c>
      <c r="G3" s="25">
        <v>0.77046396558375996</v>
      </c>
      <c r="H3" s="25">
        <v>0.835515826958945</v>
      </c>
      <c r="I3" s="25">
        <v>0.75991455496780602</v>
      </c>
      <c r="J3" s="25">
        <v>0.53043331967652496</v>
      </c>
    </row>
    <row r="4" spans="1:10" x14ac:dyDescent="0.2">
      <c r="A4" t="s">
        <v>68</v>
      </c>
      <c r="B4" t="s">
        <v>69</v>
      </c>
      <c r="C4">
        <v>1</v>
      </c>
      <c r="D4" t="s">
        <v>69</v>
      </c>
      <c r="E4" s="25">
        <v>0.88005030223103198</v>
      </c>
      <c r="F4" s="25">
        <v>0.90383787045088904</v>
      </c>
      <c r="G4" s="25">
        <v>0.86153862769262002</v>
      </c>
      <c r="H4" s="25">
        <v>0.88758266668269103</v>
      </c>
      <c r="I4" s="25">
        <v>0.90105721446541698</v>
      </c>
      <c r="J4" s="25">
        <v>0.69624232603290404</v>
      </c>
    </row>
    <row r="5" spans="1:10" x14ac:dyDescent="0.2">
      <c r="A5" t="s">
        <v>68</v>
      </c>
      <c r="B5" t="s">
        <v>10</v>
      </c>
      <c r="C5">
        <v>5</v>
      </c>
      <c r="D5" t="s">
        <v>10</v>
      </c>
      <c r="E5" s="25">
        <v>0.85644825014339798</v>
      </c>
      <c r="F5" s="25">
        <v>0.88381018779945597</v>
      </c>
      <c r="G5" s="25">
        <v>0.81956617788827402</v>
      </c>
      <c r="H5" s="25">
        <v>0.89002791917540902</v>
      </c>
      <c r="I5" s="25">
        <v>0.89523754751791695</v>
      </c>
      <c r="J5" s="25">
        <v>0.65808664035142705</v>
      </c>
    </row>
    <row r="6" spans="1:10" x14ac:dyDescent="0.2">
      <c r="A6" t="s">
        <v>70</v>
      </c>
      <c r="B6" t="s">
        <v>71</v>
      </c>
      <c r="C6">
        <v>3</v>
      </c>
      <c r="D6" t="s">
        <v>70</v>
      </c>
      <c r="E6" s="25">
        <v>0.90833513019031997</v>
      </c>
      <c r="F6" s="25">
        <v>0.90969523601289604</v>
      </c>
      <c r="G6" s="25">
        <v>0.89779595335393603</v>
      </c>
      <c r="H6" s="25">
        <v>0.93275646020220804</v>
      </c>
      <c r="I6" s="25">
        <v>0.94320362357252596</v>
      </c>
      <c r="J6" s="25">
        <v>0.66434522431943599</v>
      </c>
    </row>
    <row r="7" spans="1:10" x14ac:dyDescent="0.2">
      <c r="A7" t="s">
        <v>70</v>
      </c>
      <c r="B7" t="s">
        <v>25</v>
      </c>
      <c r="C7">
        <v>29</v>
      </c>
      <c r="D7" t="s">
        <v>70</v>
      </c>
      <c r="E7" s="25">
        <v>0.91592131335584603</v>
      </c>
      <c r="F7" s="25">
        <v>0.91749925792428</v>
      </c>
      <c r="G7" s="25">
        <v>0.905461383557286</v>
      </c>
      <c r="H7" s="25">
        <v>0.94795319886483098</v>
      </c>
      <c r="I7" s="25">
        <v>0.91048308385737298</v>
      </c>
      <c r="J7" s="25">
        <v>0.75216224558224998</v>
      </c>
    </row>
    <row r="8" spans="1:10" x14ac:dyDescent="0.2">
      <c r="A8" t="s">
        <v>70</v>
      </c>
      <c r="B8" t="s">
        <v>26</v>
      </c>
      <c r="C8">
        <v>21</v>
      </c>
      <c r="D8" t="s">
        <v>70</v>
      </c>
      <c r="E8" s="25">
        <v>0.92569652300889105</v>
      </c>
      <c r="F8" s="25">
        <v>0.94106781670039297</v>
      </c>
      <c r="G8" s="25">
        <v>0.91435958523363103</v>
      </c>
      <c r="H8" s="25">
        <v>0.93858651881683297</v>
      </c>
      <c r="I8" s="25">
        <v>0.93302606349120398</v>
      </c>
      <c r="J8" s="25">
        <v>0.495064589326839</v>
      </c>
    </row>
    <row r="9" spans="1:10" x14ac:dyDescent="0.2">
      <c r="A9" t="s">
        <v>70</v>
      </c>
      <c r="B9" t="s">
        <v>72</v>
      </c>
      <c r="C9">
        <v>23</v>
      </c>
      <c r="D9" t="s">
        <v>70</v>
      </c>
      <c r="E9" s="25">
        <v>0.87771441073642797</v>
      </c>
      <c r="F9" s="25">
        <v>0.89962755374547498</v>
      </c>
      <c r="G9" s="25">
        <v>0.85375837694965595</v>
      </c>
      <c r="H9" s="25">
        <v>0.90348509332952998</v>
      </c>
      <c r="I9" s="25">
        <v>0.87637254786990004</v>
      </c>
      <c r="J9" s="25">
        <v>0.70968891210921403</v>
      </c>
    </row>
    <row r="10" spans="1:10" x14ac:dyDescent="0.2">
      <c r="A10" t="s">
        <v>70</v>
      </c>
      <c r="B10" t="s">
        <v>73</v>
      </c>
      <c r="C10">
        <v>24</v>
      </c>
      <c r="D10" t="s">
        <v>70</v>
      </c>
      <c r="E10" s="25">
        <v>0.92251576004172997</v>
      </c>
      <c r="F10" s="25">
        <v>0.92400015537887004</v>
      </c>
      <c r="G10" s="25">
        <v>0.91470747576469802</v>
      </c>
      <c r="H10" s="25">
        <v>0.92489860423164205</v>
      </c>
      <c r="I10" s="25">
        <v>0.94182240100166403</v>
      </c>
      <c r="J10" s="25">
        <v>0.81440192806495104</v>
      </c>
    </row>
    <row r="11" spans="1:10" x14ac:dyDescent="0.2">
      <c r="A11" t="s">
        <v>70</v>
      </c>
      <c r="B11" t="s">
        <v>15</v>
      </c>
      <c r="C11">
        <v>14</v>
      </c>
      <c r="D11" t="s">
        <v>70</v>
      </c>
      <c r="E11" s="25">
        <v>0.91934856269334198</v>
      </c>
      <c r="F11" s="25">
        <v>0.93184069679918402</v>
      </c>
      <c r="G11" s="25">
        <v>0.88946989153429401</v>
      </c>
      <c r="H11" s="25">
        <v>0.93309505216227995</v>
      </c>
      <c r="I11" s="25">
        <v>0.92391586727313002</v>
      </c>
      <c r="J11" s="25">
        <v>0.50493612830814005</v>
      </c>
    </row>
    <row r="12" spans="1:10" x14ac:dyDescent="0.2">
      <c r="A12" t="s">
        <v>70</v>
      </c>
      <c r="B12" t="s">
        <v>74</v>
      </c>
      <c r="C12">
        <v>12</v>
      </c>
      <c r="D12" t="s">
        <v>70</v>
      </c>
      <c r="E12" s="25">
        <v>0.89367572309068799</v>
      </c>
      <c r="F12" s="25">
        <v>0.915361805423204</v>
      </c>
      <c r="G12" s="25">
        <v>0.84371294601659497</v>
      </c>
      <c r="H12" s="25">
        <v>0.92731263016056598</v>
      </c>
      <c r="I12" s="25">
        <v>0.91704353675092598</v>
      </c>
      <c r="J12" s="25">
        <v>0.69658628679429202</v>
      </c>
    </row>
    <row r="13" spans="1:10" x14ac:dyDescent="0.2">
      <c r="A13" t="s">
        <v>70</v>
      </c>
      <c r="B13" t="s">
        <v>36</v>
      </c>
      <c r="C13">
        <v>57</v>
      </c>
      <c r="D13" t="s">
        <v>70</v>
      </c>
      <c r="E13" s="25">
        <v>0.88823027958751599</v>
      </c>
      <c r="F13" s="25">
        <v>0.92571348057581004</v>
      </c>
      <c r="G13" s="25">
        <v>0.86173631257147698</v>
      </c>
      <c r="H13" s="25">
        <v>0.90171204319646203</v>
      </c>
      <c r="I13" s="25">
        <v>0.87577248561957</v>
      </c>
      <c r="J13" s="25">
        <v>0.66354450476059501</v>
      </c>
    </row>
    <row r="14" spans="1:10" x14ac:dyDescent="0.2">
      <c r="A14" t="s">
        <v>70</v>
      </c>
      <c r="B14" t="s">
        <v>32</v>
      </c>
      <c r="C14">
        <v>65</v>
      </c>
      <c r="D14" t="s">
        <v>70</v>
      </c>
      <c r="E14" s="25">
        <v>0.93324557891300597</v>
      </c>
      <c r="F14" s="25">
        <v>0.95683814095534403</v>
      </c>
      <c r="G14" s="25">
        <v>0.9243616887403</v>
      </c>
      <c r="H14" s="25">
        <v>0.95389386102177398</v>
      </c>
      <c r="I14" s="25">
        <v>0.93601447085147405</v>
      </c>
      <c r="J14" s="25">
        <v>0.742506843837903</v>
      </c>
    </row>
    <row r="15" spans="1:10" x14ac:dyDescent="0.2">
      <c r="A15" t="s">
        <v>70</v>
      </c>
      <c r="B15" t="s">
        <v>11</v>
      </c>
      <c r="C15">
        <v>47</v>
      </c>
      <c r="D15" t="s">
        <v>70</v>
      </c>
      <c r="E15" s="25">
        <v>0.85608865636284603</v>
      </c>
      <c r="F15" s="25">
        <v>0.88131714447292497</v>
      </c>
      <c r="G15" s="25">
        <v>0.81609673947830996</v>
      </c>
      <c r="H15" s="25">
        <v>0.87316738064764698</v>
      </c>
      <c r="I15" s="25">
        <v>0.85568137508591002</v>
      </c>
      <c r="J15" s="25">
        <v>0.68124563629078005</v>
      </c>
    </row>
    <row r="16" spans="1:10" x14ac:dyDescent="0.2">
      <c r="A16" t="s">
        <v>66</v>
      </c>
      <c r="B16" t="s">
        <v>43</v>
      </c>
      <c r="C16">
        <v>18</v>
      </c>
      <c r="D16" t="s">
        <v>66</v>
      </c>
      <c r="E16" s="25">
        <v>0.73178704487785096</v>
      </c>
      <c r="F16" s="25">
        <v>0.80896343876563104</v>
      </c>
      <c r="G16" s="25">
        <v>0.73283268057433404</v>
      </c>
      <c r="H16" s="25">
        <v>0.78375574201088205</v>
      </c>
      <c r="I16" s="25">
        <v>0.75583658973989298</v>
      </c>
      <c r="J16" s="25">
        <v>0.55624543191824105</v>
      </c>
    </row>
    <row r="17" spans="1:10" x14ac:dyDescent="0.2">
      <c r="A17" t="s">
        <v>66</v>
      </c>
      <c r="B17" t="s">
        <v>44</v>
      </c>
      <c r="C17">
        <v>30</v>
      </c>
      <c r="D17" t="s">
        <v>66</v>
      </c>
      <c r="E17" s="25">
        <v>0.85956862529330402</v>
      </c>
      <c r="F17" s="25">
        <v>0.91841325053312295</v>
      </c>
      <c r="G17" s="25">
        <v>0.87987961729187303</v>
      </c>
      <c r="H17" s="25">
        <v>0.85197292859924101</v>
      </c>
      <c r="I17" s="25">
        <v>0.86834047754117405</v>
      </c>
      <c r="J17" s="25">
        <v>0.67219533321262204</v>
      </c>
    </row>
    <row r="18" spans="1:10" x14ac:dyDescent="0.2">
      <c r="A18" t="s">
        <v>66</v>
      </c>
      <c r="B18" t="s">
        <v>51</v>
      </c>
      <c r="C18">
        <v>16</v>
      </c>
      <c r="D18" t="s">
        <v>66</v>
      </c>
      <c r="E18" s="25">
        <v>0.81955566641132704</v>
      </c>
      <c r="F18" s="25">
        <v>0.867730594285129</v>
      </c>
      <c r="G18" s="25">
        <v>0.82205808895225096</v>
      </c>
      <c r="H18" s="25">
        <v>0.82465498063660703</v>
      </c>
      <c r="I18" s="25">
        <v>0.79038776802274502</v>
      </c>
      <c r="J18" s="25">
        <v>0.64528415355950197</v>
      </c>
    </row>
    <row r="19" spans="1:10" x14ac:dyDescent="0.2">
      <c r="A19" t="s">
        <v>66</v>
      </c>
      <c r="B19" t="s">
        <v>53</v>
      </c>
      <c r="C19">
        <v>33</v>
      </c>
      <c r="D19" t="s">
        <v>66</v>
      </c>
      <c r="E19" s="25">
        <v>0.78354660602455795</v>
      </c>
      <c r="F19" s="25">
        <v>0.84436226688852001</v>
      </c>
      <c r="G19" s="25">
        <v>0.72842035756951895</v>
      </c>
      <c r="H19" s="25">
        <v>0.826305237954573</v>
      </c>
      <c r="I19" s="25">
        <v>0.778998480916543</v>
      </c>
      <c r="J19" s="25">
        <v>0.65147014605033604</v>
      </c>
    </row>
    <row r="20" spans="1:10" x14ac:dyDescent="0.2">
      <c r="A20" t="s">
        <v>70</v>
      </c>
      <c r="B20" t="s">
        <v>31</v>
      </c>
      <c r="C20">
        <v>41</v>
      </c>
      <c r="D20" t="s">
        <v>70</v>
      </c>
      <c r="E20" s="25">
        <v>0.90291831506981601</v>
      </c>
      <c r="F20" s="25">
        <v>0.92588972647854695</v>
      </c>
      <c r="G20" s="25">
        <v>0.87842887827243099</v>
      </c>
      <c r="H20" s="25">
        <v>0.90621953095244701</v>
      </c>
      <c r="I20" s="25">
        <v>0.92398940748098501</v>
      </c>
      <c r="J20" s="25">
        <v>0.73100817594887901</v>
      </c>
    </row>
    <row r="21" spans="1:10" x14ac:dyDescent="0.2">
      <c r="A21" t="s">
        <v>70</v>
      </c>
      <c r="B21" t="s">
        <v>20</v>
      </c>
      <c r="C21">
        <v>9</v>
      </c>
      <c r="D21" t="s">
        <v>70</v>
      </c>
      <c r="E21" s="25">
        <v>0.93355939934270304</v>
      </c>
      <c r="F21" s="25">
        <v>0.95862779091116701</v>
      </c>
      <c r="G21" s="25">
        <v>0.882380180604876</v>
      </c>
      <c r="H21" s="25">
        <v>0.95262888890817199</v>
      </c>
      <c r="I21" s="25">
        <v>0.94893423634437701</v>
      </c>
      <c r="J21" s="25">
        <v>0.83119177588731896</v>
      </c>
    </row>
    <row r="22" spans="1:10" x14ac:dyDescent="0.2">
      <c r="A22" t="s">
        <v>70</v>
      </c>
      <c r="B22" t="s">
        <v>79</v>
      </c>
      <c r="C22">
        <v>15</v>
      </c>
      <c r="D22" t="s">
        <v>70</v>
      </c>
      <c r="E22" s="25">
        <v>0.89036376880714796</v>
      </c>
      <c r="F22" s="25">
        <v>0.91233056995943096</v>
      </c>
      <c r="G22" s="25">
        <v>0.87565397389440003</v>
      </c>
      <c r="H22" s="25">
        <v>0.91395321473438196</v>
      </c>
      <c r="I22" s="25">
        <v>0.92177759997630104</v>
      </c>
      <c r="J22" s="25">
        <v>0.43646763637415198</v>
      </c>
    </row>
    <row r="23" spans="1:10" x14ac:dyDescent="0.2">
      <c r="A23" t="s">
        <v>70</v>
      </c>
      <c r="B23" t="s">
        <v>30</v>
      </c>
      <c r="C23">
        <v>20</v>
      </c>
      <c r="D23" t="s">
        <v>70</v>
      </c>
      <c r="E23" s="25">
        <v>0.88990539231902999</v>
      </c>
      <c r="F23" s="25">
        <v>0.90124287255770996</v>
      </c>
      <c r="G23" s="25">
        <v>0.89489529373988796</v>
      </c>
      <c r="H23" s="25">
        <v>0.90469085732155397</v>
      </c>
      <c r="I23" s="25">
        <v>0.89569315029322805</v>
      </c>
      <c r="J23" s="25">
        <v>0.69399798223688702</v>
      </c>
    </row>
    <row r="24" spans="1:10" x14ac:dyDescent="0.2">
      <c r="A24" t="s">
        <v>70</v>
      </c>
      <c r="B24" t="s">
        <v>12</v>
      </c>
      <c r="C24">
        <v>50</v>
      </c>
      <c r="D24" t="s">
        <v>70</v>
      </c>
      <c r="E24" s="25">
        <v>0.89093892855604195</v>
      </c>
      <c r="F24" s="25">
        <v>0.90872215694094305</v>
      </c>
      <c r="G24" s="25">
        <v>0.83492124880723995</v>
      </c>
      <c r="H24" s="25">
        <v>0.91771659954762996</v>
      </c>
      <c r="I24" s="25">
        <v>0.86824317964333197</v>
      </c>
      <c r="J24" s="25">
        <v>0.68704967040937204</v>
      </c>
    </row>
    <row r="25" spans="1:10" x14ac:dyDescent="0.2">
      <c r="A25" t="s">
        <v>66</v>
      </c>
      <c r="B25" t="s">
        <v>41</v>
      </c>
      <c r="C25">
        <v>27</v>
      </c>
      <c r="D25" t="s">
        <v>66</v>
      </c>
      <c r="E25" s="25">
        <v>0.76014355529461197</v>
      </c>
      <c r="F25" s="25">
        <v>0.847569342200446</v>
      </c>
      <c r="G25" s="25">
        <v>0.72653479728131898</v>
      </c>
      <c r="H25" s="25">
        <v>0.78449054280862596</v>
      </c>
      <c r="I25" s="25">
        <v>0.71061892870473298</v>
      </c>
      <c r="J25" s="25">
        <v>0.61059145194332698</v>
      </c>
    </row>
    <row r="26" spans="1:10" x14ac:dyDescent="0.2">
      <c r="A26" t="s">
        <v>70</v>
      </c>
      <c r="B26" t="s">
        <v>75</v>
      </c>
      <c r="C26">
        <v>37</v>
      </c>
      <c r="D26" t="s">
        <v>70</v>
      </c>
      <c r="E26" s="25">
        <v>0.89840770365893297</v>
      </c>
      <c r="F26" s="25">
        <v>0.94878299057945104</v>
      </c>
      <c r="G26" s="25">
        <v>0.89395903356921502</v>
      </c>
      <c r="H26" s="25">
        <v>0.93525801617879001</v>
      </c>
      <c r="I26" s="25">
        <v>0.92395766369167698</v>
      </c>
      <c r="J26" s="25">
        <v>0.67535891289849603</v>
      </c>
    </row>
    <row r="27" spans="1:10" x14ac:dyDescent="0.2">
      <c r="A27" t="s">
        <v>70</v>
      </c>
      <c r="B27" t="s">
        <v>18</v>
      </c>
      <c r="C27">
        <v>66</v>
      </c>
      <c r="D27" t="s">
        <v>70</v>
      </c>
      <c r="E27" s="25">
        <v>0.813345439374626</v>
      </c>
      <c r="F27" s="25">
        <v>0.86245132903452404</v>
      </c>
      <c r="G27" s="25">
        <v>0.83971510097985602</v>
      </c>
      <c r="H27" s="25">
        <v>0.82323953061062605</v>
      </c>
      <c r="I27" s="25">
        <v>0.81859585338518803</v>
      </c>
      <c r="J27" s="25">
        <v>0.69430857236012999</v>
      </c>
    </row>
    <row r="28" spans="1:10" x14ac:dyDescent="0.2">
      <c r="A28" t="s">
        <v>70</v>
      </c>
      <c r="B28" t="s">
        <v>19</v>
      </c>
      <c r="C28">
        <v>36</v>
      </c>
      <c r="D28" t="s">
        <v>70</v>
      </c>
      <c r="E28" s="25">
        <v>0.86174877557204499</v>
      </c>
      <c r="F28" s="25">
        <v>0.93122903858622696</v>
      </c>
      <c r="G28" s="25">
        <v>0.83281728539429301</v>
      </c>
      <c r="H28" s="25">
        <v>0.87981828507344495</v>
      </c>
      <c r="I28" s="25">
        <v>0.88903338786581898</v>
      </c>
      <c r="J28" s="25">
        <v>0.64033923843574603</v>
      </c>
    </row>
    <row r="29" spans="1:10" x14ac:dyDescent="0.2">
      <c r="A29" t="s">
        <v>70</v>
      </c>
      <c r="B29" t="s">
        <v>34</v>
      </c>
      <c r="C29">
        <v>56</v>
      </c>
      <c r="D29" t="s">
        <v>70</v>
      </c>
      <c r="E29" s="25">
        <v>0.89056792863564804</v>
      </c>
      <c r="F29" s="25">
        <v>0.92418062555708003</v>
      </c>
      <c r="G29" s="25">
        <v>0.878019767308578</v>
      </c>
      <c r="H29" s="25">
        <v>0.91945039404354301</v>
      </c>
      <c r="I29" s="25">
        <v>0.87212336984993599</v>
      </c>
      <c r="J29" s="25">
        <v>0.69406041538858498</v>
      </c>
    </row>
    <row r="30" spans="1:10" x14ac:dyDescent="0.2">
      <c r="A30" t="s">
        <v>70</v>
      </c>
      <c r="B30" t="s">
        <v>35</v>
      </c>
      <c r="C30">
        <v>35</v>
      </c>
      <c r="D30" t="s">
        <v>70</v>
      </c>
      <c r="E30" s="25">
        <v>0.88420477873947201</v>
      </c>
      <c r="F30" s="25">
        <v>0.91069853242478804</v>
      </c>
      <c r="G30" s="25">
        <v>0.841077478591024</v>
      </c>
      <c r="H30" s="25">
        <v>0.929945906654284</v>
      </c>
      <c r="I30" s="25">
        <v>0.90322108363404996</v>
      </c>
      <c r="J30" s="25">
        <v>0.784023968869624</v>
      </c>
    </row>
    <row r="31" spans="1:10" x14ac:dyDescent="0.2">
      <c r="A31" t="s">
        <v>70</v>
      </c>
      <c r="B31" t="s">
        <v>37</v>
      </c>
      <c r="C31">
        <v>67</v>
      </c>
      <c r="D31" t="s">
        <v>70</v>
      </c>
      <c r="E31" s="25">
        <v>0.95525782803619097</v>
      </c>
      <c r="F31" s="25">
        <v>0.94629470842640395</v>
      </c>
      <c r="G31" s="25">
        <v>0.92546721624273798</v>
      </c>
      <c r="H31" s="25">
        <v>0.96118789916208802</v>
      </c>
      <c r="I31" s="25">
        <v>0.96680015987889301</v>
      </c>
      <c r="J31" s="25">
        <v>0.74360852359392804</v>
      </c>
    </row>
    <row r="32" spans="1:10" x14ac:dyDescent="0.2">
      <c r="A32" t="s">
        <v>70</v>
      </c>
      <c r="B32" t="s">
        <v>76</v>
      </c>
      <c r="C32">
        <v>39</v>
      </c>
      <c r="D32" t="s">
        <v>70</v>
      </c>
      <c r="E32" s="25">
        <v>0.88160848463158203</v>
      </c>
      <c r="F32" s="25">
        <v>0.92259330415962304</v>
      </c>
      <c r="G32" s="25">
        <v>0.89627061500077398</v>
      </c>
      <c r="H32" s="25">
        <v>0.89298078485611598</v>
      </c>
      <c r="I32" s="25">
        <v>0.86489926080247304</v>
      </c>
      <c r="J32" s="25">
        <v>0.69548793909988704</v>
      </c>
    </row>
    <row r="33" spans="1:10" x14ac:dyDescent="0.2">
      <c r="A33" t="s">
        <v>70</v>
      </c>
      <c r="B33" t="s">
        <v>39</v>
      </c>
      <c r="C33">
        <v>4</v>
      </c>
      <c r="D33" t="s">
        <v>70</v>
      </c>
      <c r="E33" s="25">
        <v>0.89789032887149001</v>
      </c>
      <c r="F33" s="25">
        <v>0.92517706531320199</v>
      </c>
      <c r="G33" s="25">
        <v>0.81275600317959196</v>
      </c>
      <c r="H33" s="25">
        <v>0.915950261737695</v>
      </c>
      <c r="I33" s="25">
        <v>0.88622235050195297</v>
      </c>
      <c r="J33" s="25">
        <v>0.62366683108635101</v>
      </c>
    </row>
    <row r="34" spans="1:10" x14ac:dyDescent="0.2">
      <c r="A34" t="s">
        <v>70</v>
      </c>
      <c r="B34" t="s">
        <v>13</v>
      </c>
      <c r="C34">
        <v>51</v>
      </c>
      <c r="D34" t="s">
        <v>70</v>
      </c>
      <c r="E34" s="25">
        <v>1</v>
      </c>
      <c r="F34" s="25">
        <v>1</v>
      </c>
      <c r="G34" s="25">
        <v>0.72727272727272696</v>
      </c>
      <c r="H34" s="25">
        <v>0.81818181818181801</v>
      </c>
      <c r="I34" s="25">
        <v>0.72727272727272696</v>
      </c>
      <c r="J34" s="25">
        <v>0.83333333333333304</v>
      </c>
    </row>
    <row r="35" spans="1:10" x14ac:dyDescent="0.2">
      <c r="A35" t="s">
        <v>66</v>
      </c>
      <c r="B35" t="s">
        <v>40</v>
      </c>
      <c r="C35">
        <v>63</v>
      </c>
      <c r="D35" t="s">
        <v>66</v>
      </c>
      <c r="E35" s="25">
        <v>0.78152039802860496</v>
      </c>
      <c r="F35" s="25">
        <v>0.91580631327523399</v>
      </c>
      <c r="G35" s="25">
        <v>0.88805188163390403</v>
      </c>
      <c r="H35" s="25">
        <v>0.73420978719186103</v>
      </c>
      <c r="I35" s="25">
        <v>0.85310237302634795</v>
      </c>
      <c r="J35" s="25">
        <v>0.57551790033606498</v>
      </c>
    </row>
    <row r="36" spans="1:10" x14ac:dyDescent="0.2">
      <c r="A36" t="s">
        <v>66</v>
      </c>
      <c r="B36" t="s">
        <v>42</v>
      </c>
      <c r="C36">
        <v>26</v>
      </c>
      <c r="D36" t="s">
        <v>66</v>
      </c>
      <c r="E36" s="25">
        <v>0.74218962677234801</v>
      </c>
      <c r="F36" s="25">
        <v>0.84157987508796805</v>
      </c>
      <c r="G36" s="25">
        <v>0.73090523528397799</v>
      </c>
      <c r="H36" s="25">
        <v>0.79168882838077104</v>
      </c>
      <c r="I36" s="25">
        <v>0.80499886494067097</v>
      </c>
      <c r="J36" s="25">
        <v>0.53183345796067005</v>
      </c>
    </row>
    <row r="37" spans="1:10" x14ac:dyDescent="0.2">
      <c r="A37" t="s">
        <v>66</v>
      </c>
      <c r="B37" t="s">
        <v>45</v>
      </c>
      <c r="C37">
        <v>34</v>
      </c>
      <c r="D37" t="s">
        <v>66</v>
      </c>
      <c r="E37" s="25">
        <v>0.80652864404012803</v>
      </c>
      <c r="F37" s="25">
        <v>0.89636582058084802</v>
      </c>
      <c r="G37" s="25">
        <v>0.78158878735185799</v>
      </c>
      <c r="H37" s="25">
        <v>0.882459906949702</v>
      </c>
      <c r="I37" s="25">
        <v>0.83270669691709998</v>
      </c>
      <c r="J37" s="25">
        <v>0.64715910232037599</v>
      </c>
    </row>
    <row r="38" spans="1:10" x14ac:dyDescent="0.2">
      <c r="A38" t="s">
        <v>66</v>
      </c>
      <c r="B38" t="s">
        <v>46</v>
      </c>
      <c r="C38">
        <v>52</v>
      </c>
      <c r="D38" t="s">
        <v>66</v>
      </c>
      <c r="E38" s="25">
        <v>0.77326692360729599</v>
      </c>
      <c r="F38" s="25">
        <v>0.85025683085372805</v>
      </c>
      <c r="G38" s="25">
        <v>0.79591930897242902</v>
      </c>
      <c r="H38" s="25">
        <v>0.80000924735555601</v>
      </c>
      <c r="I38" s="25">
        <v>0.78233258941583295</v>
      </c>
      <c r="J38" s="25">
        <v>0.56560480266920299</v>
      </c>
    </row>
    <row r="39" spans="1:10" x14ac:dyDescent="0.2">
      <c r="A39" t="s">
        <v>66</v>
      </c>
      <c r="B39" t="s">
        <v>47</v>
      </c>
      <c r="C39">
        <v>25</v>
      </c>
      <c r="D39" t="s">
        <v>66</v>
      </c>
      <c r="E39" s="25">
        <v>0.81159335190928295</v>
      </c>
      <c r="F39" s="25">
        <v>0.88339512243567597</v>
      </c>
      <c r="G39" s="25">
        <v>0.80450026580970802</v>
      </c>
      <c r="H39" s="25">
        <v>0.81047703218668898</v>
      </c>
      <c r="I39" s="25">
        <v>0.76523786614329203</v>
      </c>
      <c r="J39" s="25">
        <v>0.62690234844501602</v>
      </c>
    </row>
    <row r="40" spans="1:10" x14ac:dyDescent="0.2">
      <c r="A40" t="s">
        <v>66</v>
      </c>
      <c r="B40" t="s">
        <v>49</v>
      </c>
      <c r="C40">
        <v>48</v>
      </c>
      <c r="D40" t="s">
        <v>66</v>
      </c>
      <c r="E40" s="25">
        <v>0.79746622965647695</v>
      </c>
      <c r="F40" s="25">
        <v>0.84928030752681205</v>
      </c>
      <c r="G40" s="25">
        <v>0.79278491965495501</v>
      </c>
      <c r="H40" s="25">
        <v>0.84586468735467502</v>
      </c>
      <c r="I40" s="25">
        <v>0.82749104865412104</v>
      </c>
      <c r="J40" s="25">
        <v>0.63690892028084201</v>
      </c>
    </row>
    <row r="41" spans="1:10" x14ac:dyDescent="0.2">
      <c r="A41" t="s">
        <v>66</v>
      </c>
      <c r="B41" t="s">
        <v>50</v>
      </c>
      <c r="C41">
        <v>19</v>
      </c>
      <c r="D41" t="s">
        <v>66</v>
      </c>
      <c r="E41" s="25">
        <v>0.81225752778524496</v>
      </c>
      <c r="F41" s="25">
        <v>0.86972788375849397</v>
      </c>
      <c r="G41" s="25">
        <v>0.83694222452751599</v>
      </c>
      <c r="H41" s="25">
        <v>0.81292942884143304</v>
      </c>
      <c r="I41" s="25">
        <v>0.79147614758401597</v>
      </c>
      <c r="J41" s="25">
        <v>0.622077628987876</v>
      </c>
    </row>
    <row r="42" spans="1:10" x14ac:dyDescent="0.2">
      <c r="A42" t="s">
        <v>66</v>
      </c>
      <c r="B42" t="s">
        <v>52</v>
      </c>
      <c r="C42">
        <v>28</v>
      </c>
      <c r="D42" t="s">
        <v>66</v>
      </c>
      <c r="E42" s="25">
        <v>0.81640119691686897</v>
      </c>
      <c r="F42" s="25">
        <v>0.86932197379642195</v>
      </c>
      <c r="G42" s="25">
        <v>0.78269807612942499</v>
      </c>
      <c r="H42" s="25">
        <v>0.80202807984827096</v>
      </c>
      <c r="I42" s="25">
        <v>0.77321037352313304</v>
      </c>
      <c r="J42" s="25">
        <v>0.67403462498982103</v>
      </c>
    </row>
    <row r="43" spans="1:10" x14ac:dyDescent="0.2">
      <c r="A43" t="s">
        <v>70</v>
      </c>
      <c r="B43" t="s">
        <v>77</v>
      </c>
      <c r="C43">
        <v>7</v>
      </c>
      <c r="D43" t="s">
        <v>70</v>
      </c>
      <c r="E43" s="25">
        <v>0.88332606106482803</v>
      </c>
      <c r="F43" s="25">
        <v>0.90654726559773402</v>
      </c>
      <c r="G43" s="25">
        <v>0.89106813175602595</v>
      </c>
      <c r="H43" s="25">
        <v>0.89526371129305304</v>
      </c>
      <c r="I43" s="25">
        <v>0.86481303271611198</v>
      </c>
      <c r="J43" s="25">
        <v>0.67005290603150602</v>
      </c>
    </row>
    <row r="44" spans="1:10" x14ac:dyDescent="0.2">
      <c r="A44" t="s">
        <v>70</v>
      </c>
      <c r="B44" t="s">
        <v>78</v>
      </c>
      <c r="C44">
        <v>46</v>
      </c>
      <c r="D44" t="s">
        <v>70</v>
      </c>
      <c r="E44" s="25">
        <v>0.89710654839499004</v>
      </c>
      <c r="F44" s="25">
        <v>0.88851681692089401</v>
      </c>
      <c r="G44" s="25">
        <v>0.84207568850922299</v>
      </c>
      <c r="H44" s="25">
        <v>0.90530076930528203</v>
      </c>
      <c r="I44" s="25">
        <v>0.89178776343410304</v>
      </c>
      <c r="J44" s="25">
        <v>0.67001156336383805</v>
      </c>
    </row>
    <row r="45" spans="1:10" x14ac:dyDescent="0.2">
      <c r="A45" t="s">
        <v>70</v>
      </c>
      <c r="B45" t="s">
        <v>33</v>
      </c>
      <c r="C45">
        <v>22</v>
      </c>
      <c r="D45" t="s">
        <v>70</v>
      </c>
      <c r="E45" s="25">
        <v>0.86436368008311004</v>
      </c>
      <c r="F45" s="25">
        <v>0.91376555249649205</v>
      </c>
      <c r="G45" s="25">
        <v>0.85294244873979397</v>
      </c>
      <c r="H45" s="25">
        <v>0.86921108820255899</v>
      </c>
      <c r="I45" s="25">
        <v>0.89002850657171895</v>
      </c>
      <c r="J45" s="25">
        <v>0.68316194205433001</v>
      </c>
    </row>
  </sheetData>
  <sheetProtection algorithmName="SHA-512" hashValue="mmheKvFiE5ar9EcXg52zHQdDjkLt3LWYu2/LB/P4ad/xelEfE05g1ahLkHtCL6ymDU6gu50UMs2QrMSXXcWPBQ==" saltValue="uiBEQqJ9TG/YM1KjxMnFs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Top3 Non-Adjusted</vt:lpstr>
      <vt:lpstr>Top3 Non-Adjusted RAW</vt:lpstr>
      <vt:lpstr>Top4 Non-Adjusted</vt:lpstr>
      <vt:lpstr>Top4 Non-Adjusted RAW</vt:lpstr>
      <vt:lpstr>Top3 OTP Adjusted</vt:lpstr>
      <vt:lpstr>Top3 OTP Adjusted RAW</vt:lpstr>
      <vt:lpstr>Top4 OTP Adjusted</vt:lpstr>
      <vt:lpstr>QUERY</vt:lpstr>
      <vt:lpstr>Top4 OTP Adjusted 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Karpe, Ishaan</dc:creator>
  <cp:lastModifiedBy>List, Katie (FRA)</cp:lastModifiedBy>
  <dcterms:created xsi:type="dcterms:W3CDTF">2021-09-23T13:39:02Z</dcterms:created>
  <dcterms:modified xsi:type="dcterms:W3CDTF">2022-02-14T15:48:00Z</dcterms:modified>
</cp:coreProperties>
</file>