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13" documentId="8_{2630FCA4-DE6B-4033-BA76-F622C06F3563}" xr6:coauthVersionLast="47" xr6:coauthVersionMax="47" xr10:uidLastSave="{7AE86ACD-0248-47EA-8A82-FF9608B05A47}"/>
  <bookViews>
    <workbookView xWindow="-110" yWindow="-110" windowWidth="19420" windowHeight="10300" firstSheet="2" activeTab="4" xr2:uid="{3F5FEE20-BAFA-4E1A-8683-78B0580EC9F0}"/>
  </bookViews>
  <sheets>
    <sheet name="Notes" sheetId="10" r:id="rId1"/>
    <sheet name="Cost Recovery" sheetId="1" r:id="rId2"/>
    <sheet name="Avoidable Op Exp by Psgr Rev" sheetId="2" r:id="rId3"/>
    <sheet name="FullyAllocated Exp by PsgrRev" sheetId="3" r:id="rId4"/>
    <sheet name="Average &amp; Total Ridership" sheetId="4" r:id="rId5"/>
  </sheets>
  <definedNames>
    <definedName name="__FPMExcelClient_Connection" localSheetId="4">"_FPM_BPCNW10_[http://sabppas86p.amtrak.ad.nrpc:8000/sap/bpc/]_[Amtrak]_[APT_Report]_[false]_[false]\1"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4" l="1"/>
  <c r="G30" i="4"/>
  <c r="G57" i="1" l="1"/>
  <c r="G30" i="1"/>
  <c r="G11" i="4"/>
  <c r="G16" i="4"/>
  <c r="H111" i="3" l="1"/>
  <c r="H112" i="3"/>
  <c r="H58" i="3"/>
  <c r="H57" i="3"/>
  <c r="G3" i="4"/>
  <c r="G4" i="4" l="1"/>
  <c r="H112" i="2" l="1"/>
  <c r="H111" i="2"/>
  <c r="H58" i="2"/>
  <c r="H57" i="2"/>
  <c r="G51" i="4" l="1"/>
  <c r="G36" i="4"/>
  <c r="G23" i="4"/>
  <c r="G19" i="4"/>
  <c r="G34" i="4"/>
  <c r="G27" i="4"/>
  <c r="G40" i="4"/>
  <c r="G46" i="4"/>
  <c r="G44" i="4"/>
  <c r="G6" i="4"/>
  <c r="G47" i="4"/>
  <c r="G43" i="4"/>
  <c r="G29" i="4" l="1"/>
  <c r="G9" i="4"/>
  <c r="G24" i="4"/>
  <c r="G48" i="4"/>
  <c r="G25" i="4"/>
  <c r="G28" i="4"/>
  <c r="G53" i="4"/>
  <c r="G8" i="4"/>
  <c r="G26" i="4"/>
  <c r="G7" i="4"/>
  <c r="G56" i="4"/>
  <c r="G17" i="4"/>
  <c r="G32" i="4"/>
  <c r="G31" i="4"/>
  <c r="G49" i="4"/>
  <c r="G14" i="4"/>
  <c r="G38" i="4"/>
  <c r="G22" i="4"/>
  <c r="G39" i="4"/>
  <c r="G41" i="4"/>
  <c r="G45" i="4"/>
  <c r="G15" i="4"/>
  <c r="G21" i="4"/>
  <c r="G33" i="4"/>
  <c r="G18" i="4"/>
  <c r="G37" i="4"/>
  <c r="G13" i="4"/>
  <c r="G54" i="4"/>
  <c r="G10" i="4"/>
  <c r="G35" i="4"/>
  <c r="G50" i="4"/>
  <c r="G5" i="4"/>
  <c r="G12" i="4"/>
  <c r="G20" i="4"/>
  <c r="G42" i="4"/>
  <c r="G52" i="4"/>
  <c r="H20" i="3"/>
  <c r="G55" i="4"/>
  <c r="G11" i="1" l="1"/>
  <c r="G16" i="1"/>
  <c r="G3" i="1"/>
  <c r="H19" i="3"/>
  <c r="G55" i="1"/>
  <c r="H25" i="3"/>
  <c r="H82" i="3"/>
  <c r="H81" i="3"/>
  <c r="H22" i="3"/>
  <c r="H67" i="3"/>
  <c r="H68" i="3"/>
  <c r="H16" i="3"/>
  <c r="H15" i="3"/>
  <c r="H86" i="3"/>
  <c r="H85" i="3"/>
  <c r="H62" i="3"/>
  <c r="H61" i="3"/>
  <c r="H71" i="3"/>
  <c r="H72" i="3"/>
  <c r="H103" i="3"/>
  <c r="H104" i="3"/>
  <c r="H59" i="3"/>
  <c r="H60" i="3"/>
  <c r="H40" i="3"/>
  <c r="H39" i="3"/>
  <c r="H49" i="3"/>
  <c r="H50" i="3"/>
  <c r="H83" i="3"/>
  <c r="H84" i="3"/>
  <c r="H63" i="3"/>
  <c r="H75" i="3"/>
  <c r="H76" i="3"/>
  <c r="H94" i="3"/>
  <c r="H93" i="3"/>
  <c r="H9" i="3"/>
  <c r="H10" i="3"/>
  <c r="H70" i="3"/>
  <c r="H69" i="3"/>
  <c r="H33" i="3"/>
  <c r="H34" i="3"/>
  <c r="H44" i="3"/>
  <c r="H43" i="3"/>
  <c r="H91" i="3"/>
  <c r="H92" i="3"/>
  <c r="H99" i="3"/>
  <c r="H100" i="3"/>
  <c r="H48" i="3"/>
  <c r="H47" i="3"/>
  <c r="H98" i="3"/>
  <c r="H97" i="3"/>
  <c r="H95" i="3"/>
  <c r="H96" i="3"/>
  <c r="H13" i="3"/>
  <c r="H14" i="3"/>
  <c r="H87" i="3"/>
  <c r="H106" i="3"/>
  <c r="H105" i="3"/>
  <c r="H45" i="3"/>
  <c r="H46" i="3"/>
  <c r="H17" i="3"/>
  <c r="H18" i="3"/>
  <c r="H56" i="3"/>
  <c r="H55" i="3"/>
  <c r="G12" i="1"/>
  <c r="G44" i="1"/>
  <c r="G32" i="1"/>
  <c r="G31" i="1"/>
  <c r="G28" i="1"/>
  <c r="G48" i="1"/>
  <c r="G22" i="1"/>
  <c r="G38" i="1"/>
  <c r="G47" i="1"/>
  <c r="G7" i="1"/>
  <c r="G8" i="1"/>
  <c r="G45" i="1"/>
  <c r="G56" i="1"/>
  <c r="G27" i="1"/>
  <c r="G29" i="1"/>
  <c r="G40" i="1"/>
  <c r="G14" i="1"/>
  <c r="G42" i="1"/>
  <c r="G17" i="1"/>
  <c r="G15" i="1"/>
  <c r="G35" i="1"/>
  <c r="G9" i="1"/>
  <c r="G53" i="1"/>
  <c r="G13" i="1"/>
  <c r="G21" i="1"/>
  <c r="G26" i="1"/>
  <c r="G43" i="1"/>
  <c r="G33" i="1"/>
  <c r="G19" i="1"/>
  <c r="G39" i="1"/>
  <c r="G6" i="1"/>
  <c r="G34" i="1"/>
  <c r="G37" i="1"/>
  <c r="G36" i="1"/>
  <c r="G20" i="1"/>
  <c r="G18" i="1"/>
  <c r="G23" i="1"/>
  <c r="G51" i="1"/>
  <c r="G25" i="1"/>
  <c r="G50" i="1"/>
  <c r="G49" i="1"/>
  <c r="G54" i="1"/>
  <c r="G24" i="1"/>
  <c r="G10" i="1"/>
  <c r="G41" i="1"/>
  <c r="H88" i="3" l="1"/>
  <c r="H64" i="3"/>
  <c r="H78" i="3"/>
  <c r="H32" i="3"/>
  <c r="H41" i="3"/>
  <c r="H53" i="3"/>
  <c r="H27" i="3"/>
  <c r="H77" i="3"/>
  <c r="H80" i="3"/>
  <c r="H26" i="3"/>
  <c r="H108" i="3"/>
  <c r="H12" i="3"/>
  <c r="H38" i="3"/>
  <c r="H35" i="3"/>
  <c r="H37" i="3"/>
  <c r="H65" i="3"/>
  <c r="H21" i="3"/>
  <c r="H107" i="3"/>
  <c r="H4" i="3"/>
  <c r="H66" i="3"/>
  <c r="H74" i="3"/>
  <c r="H36" i="3"/>
  <c r="H54" i="3"/>
  <c r="H42" i="3"/>
  <c r="H23" i="3"/>
  <c r="H24" i="3"/>
  <c r="H51" i="3"/>
  <c r="H73" i="3"/>
  <c r="H52" i="3"/>
  <c r="H28" i="3"/>
  <c r="H30" i="3"/>
  <c r="H79" i="3"/>
  <c r="H11" i="3"/>
  <c r="H31" i="3"/>
  <c r="H29" i="3"/>
  <c r="H3" i="3"/>
  <c r="G5" i="1"/>
  <c r="H8" i="3"/>
  <c r="H7" i="3"/>
  <c r="H90" i="3"/>
  <c r="H89" i="3"/>
  <c r="H102" i="3"/>
  <c r="H101" i="3"/>
  <c r="G52" i="1"/>
  <c r="H110" i="3"/>
  <c r="H109" i="3"/>
  <c r="G46" i="1"/>
  <c r="H28" i="2" l="1"/>
  <c r="H87" i="2"/>
  <c r="H89" i="2"/>
  <c r="H83" i="2"/>
  <c r="H45" i="2"/>
  <c r="H105" i="2"/>
  <c r="H20" i="2"/>
  <c r="H71" i="2"/>
  <c r="H72" i="2"/>
  <c r="H77" i="2"/>
  <c r="H78" i="2"/>
  <c r="H104" i="2"/>
  <c r="H103" i="2"/>
  <c r="H21" i="2"/>
  <c r="H23" i="2"/>
  <c r="H24" i="2"/>
  <c r="H56" i="2"/>
  <c r="H55" i="2"/>
  <c r="H26" i="2"/>
  <c r="H25" i="2"/>
  <c r="H35" i="2"/>
  <c r="H36" i="2"/>
  <c r="H48" i="2"/>
  <c r="H47" i="2"/>
  <c r="H38" i="2"/>
  <c r="H37" i="2"/>
  <c r="H14" i="2"/>
  <c r="H13" i="2"/>
  <c r="H100" i="2"/>
  <c r="H99" i="2"/>
  <c r="H29" i="2"/>
  <c r="H32" i="2"/>
  <c r="H31" i="2"/>
  <c r="H44" i="2"/>
  <c r="H43" i="2"/>
  <c r="H18" i="2"/>
  <c r="H17" i="2"/>
  <c r="H101" i="2"/>
  <c r="H102" i="2"/>
  <c r="H15" i="2"/>
  <c r="H16" i="2"/>
  <c r="H80" i="2"/>
  <c r="H79" i="2"/>
  <c r="H65" i="2"/>
  <c r="H66" i="2"/>
  <c r="H95" i="2"/>
  <c r="H96" i="2"/>
  <c r="H88" i="2"/>
  <c r="H51" i="2"/>
  <c r="H52" i="2"/>
  <c r="H67" i="2"/>
  <c r="H68" i="2"/>
  <c r="H11" i="2"/>
  <c r="H12" i="2"/>
  <c r="H10" i="2"/>
  <c r="H9" i="2"/>
  <c r="H69" i="2"/>
  <c r="H70" i="2"/>
  <c r="H34" i="2"/>
  <c r="H33" i="2"/>
  <c r="H75" i="2"/>
  <c r="H76" i="2"/>
  <c r="H46" i="2"/>
  <c r="H3" i="2"/>
  <c r="H4" i="2"/>
  <c r="H93" i="2"/>
  <c r="H94" i="2"/>
  <c r="H86" i="2"/>
  <c r="H85" i="2"/>
  <c r="H98" i="2"/>
  <c r="H97" i="2"/>
  <c r="H50" i="2"/>
  <c r="H49" i="2"/>
  <c r="H82" i="2"/>
  <c r="H81" i="2"/>
  <c r="H108" i="2"/>
  <c r="H107" i="2"/>
  <c r="H41" i="2"/>
  <c r="H42" i="2"/>
  <c r="H62" i="2"/>
  <c r="H61" i="2"/>
  <c r="H90" i="2"/>
  <c r="H53" i="2"/>
  <c r="H54" i="2"/>
  <c r="H84" i="2"/>
  <c r="H39" i="2"/>
  <c r="H40" i="2"/>
  <c r="H30" i="2"/>
  <c r="H59" i="2"/>
  <c r="H27" i="2"/>
  <c r="H22" i="2"/>
  <c r="H63" i="2"/>
  <c r="H64" i="2"/>
  <c r="H60" i="2"/>
  <c r="H91" i="2"/>
  <c r="H92" i="2"/>
  <c r="H5" i="3"/>
  <c r="H6" i="3"/>
  <c r="H74" i="2" l="1"/>
  <c r="H73" i="2"/>
  <c r="H106" i="2"/>
  <c r="H19" i="2"/>
  <c r="H7" i="2"/>
  <c r="H8" i="2"/>
  <c r="H109" i="2"/>
  <c r="H110" i="2"/>
  <c r="G4" i="1"/>
  <c r="H5" i="2" l="1"/>
  <c r="H6" i="2"/>
</calcChain>
</file>

<file path=xl/sharedStrings.xml><?xml version="1.0" encoding="utf-8"?>
<sst xmlns="http://schemas.openxmlformats.org/spreadsheetml/2006/main" count="1600" uniqueCount="160">
  <si>
    <t>Notes:</t>
  </si>
  <si>
    <t>1) System-wide (Total Amtrak) includes ANC &amp; INF service lines</t>
  </si>
  <si>
    <t>2) Fully Allocated Adjusted Operating Expense is Total Operating Expense (AC_740300_H2) excluding:</t>
  </si>
  <si>
    <t>AC_502041</t>
  </si>
  <si>
    <t>OPEB'S (OTHER POSTRETIREMENT EMPLOYEE BENEFITS)</t>
  </si>
  <si>
    <t>AC_502042</t>
  </si>
  <si>
    <t>PAY-AS-YOU-GO OFFSET (OTHER POSTRETIRE EMP BNFTS)</t>
  </si>
  <si>
    <t>CC_9240</t>
  </si>
  <si>
    <t>OIG</t>
  </si>
  <si>
    <t>AC_740266_H2</t>
  </si>
  <si>
    <t>Depreciation</t>
  </si>
  <si>
    <t>AC_740181_H2</t>
  </si>
  <si>
    <t>Insurance Recoveries</t>
  </si>
  <si>
    <t>AC_502024</t>
  </si>
  <si>
    <t>PENSION</t>
  </si>
  <si>
    <t>AC_506131</t>
  </si>
  <si>
    <t>SaaS Implementation Cost Amortization</t>
  </si>
  <si>
    <t>3) Avoidable Operating Expense is Total Variable Costs (Frequency Variable &amp; Route Variable)</t>
  </si>
  <si>
    <t>4) Passenger Miles - total miles traveled by all passengers per Revenue Accounting</t>
  </si>
  <si>
    <t>5) Train Miles - number of train miles made by a train/route</t>
  </si>
  <si>
    <t>6) Ridership - per Marketing's Monthly Revenue &amp; Ridership report</t>
  </si>
  <si>
    <t>7) Route descriptions based on Marketing report</t>
  </si>
  <si>
    <t>8) Route description updates for RT_17 (from "Great River Hiawatha" to "Borealis") &amp; RT_64 (from "Gulf Coast Limited" to "Mardi Gras Service")</t>
  </si>
  <si>
    <t>Cost Recovery - System-wide and Route</t>
  </si>
  <si>
    <t>FY</t>
  </si>
  <si>
    <t>Quarter</t>
  </si>
  <si>
    <t>APT_Code</t>
  </si>
  <si>
    <t>Route</t>
  </si>
  <si>
    <t>Adjusted Operating Revenue</t>
  </si>
  <si>
    <t>Fully Allocated Adjusted Operating Expense</t>
  </si>
  <si>
    <t>Cost Recovery</t>
  </si>
  <si>
    <t>APT_All_APT</t>
  </si>
  <si>
    <t>APT_RT_NTS</t>
  </si>
  <si>
    <t>APT_RT_01</t>
  </si>
  <si>
    <t>APT_RT_03</t>
  </si>
  <si>
    <t>APT_RT_04</t>
  </si>
  <si>
    <t>APT_RT_05</t>
  </si>
  <si>
    <t>APT_RT_07</t>
  </si>
  <si>
    <t>APT_RT_09</t>
  </si>
  <si>
    <t>APT_RT_11</t>
  </si>
  <si>
    <t>APT_RT_12</t>
  </si>
  <si>
    <t>APT_RT_14</t>
  </si>
  <si>
    <t>APT_RT_15</t>
  </si>
  <si>
    <t>APT_RT_16</t>
  </si>
  <si>
    <t>APT_RT_17</t>
  </si>
  <si>
    <t>APT_RT_18</t>
  </si>
  <si>
    <t>APT_RT_19</t>
  </si>
  <si>
    <t>APT_RT_20</t>
  </si>
  <si>
    <t>APT_RT_21</t>
  </si>
  <si>
    <t>APT_RT_22</t>
  </si>
  <si>
    <t>APT_RT_23</t>
  </si>
  <si>
    <t>APT_RT_24</t>
  </si>
  <si>
    <t>APT_RT_25</t>
  </si>
  <si>
    <t>APT_RT_26</t>
  </si>
  <si>
    <t>APT_RT_27</t>
  </si>
  <si>
    <t>APT_RT_28</t>
  </si>
  <si>
    <t>APT_RT_29</t>
  </si>
  <si>
    <t>APT_RT_30</t>
  </si>
  <si>
    <t>APT_RT_32</t>
  </si>
  <si>
    <t>APT_RT_33</t>
  </si>
  <si>
    <t>APT_RT_34</t>
  </si>
  <si>
    <t>APT_RT_35</t>
  </si>
  <si>
    <t>APT_RT_36</t>
  </si>
  <si>
    <t>APT_RT_37</t>
  </si>
  <si>
    <t>APT_RT_39</t>
  </si>
  <si>
    <t>APT_RT_40</t>
  </si>
  <si>
    <t>APT_RT_41</t>
  </si>
  <si>
    <t>APT_RT_45</t>
  </si>
  <si>
    <t>APT_RT_46</t>
  </si>
  <si>
    <t>APT_RT_47</t>
  </si>
  <si>
    <t>APT_RT_48</t>
  </si>
  <si>
    <t>APT_RT_50</t>
  </si>
  <si>
    <t>APT_RT_51</t>
  </si>
  <si>
    <t>APT_RT_52</t>
  </si>
  <si>
    <t>APT_RT_54</t>
  </si>
  <si>
    <t>APT_RT_56</t>
  </si>
  <si>
    <t>APT_RT_57</t>
  </si>
  <si>
    <t>APT_RT_63</t>
  </si>
  <si>
    <t>APT_RT_64</t>
  </si>
  <si>
    <t>APT_RT_65</t>
  </si>
  <si>
    <t>APT_RT_66</t>
  </si>
  <si>
    <t>APT_RT_67</t>
  </si>
  <si>
    <t>APT_RT_96</t>
  </si>
  <si>
    <t>APT_RT_99</t>
  </si>
  <si>
    <t>Avoidable Operating Expense Covered by Passenger Revenue - Route</t>
  </si>
  <si>
    <t>Adjusted with State Operating Payments</t>
  </si>
  <si>
    <t>Avoidable Operating Expense</t>
  </si>
  <si>
    <t>Passenger Revenue</t>
  </si>
  <si>
    <t>Avoidable Operating Exp Covered by Passenger Revenue</t>
  </si>
  <si>
    <t>Yes</t>
  </si>
  <si>
    <t>No</t>
  </si>
  <si>
    <t>Fully Allocated Adjusted Operating Expense Covered by Passenger Revenue - Route</t>
  </si>
  <si>
    <t>Fully Allocated Adj Operating Expense</t>
  </si>
  <si>
    <t>Fully Allocated Adj Operating Exp Covered by Passenger Revenue</t>
  </si>
  <si>
    <t>Average and Total Ridership - Route</t>
  </si>
  <si>
    <t>Passenger Miles</t>
  </si>
  <si>
    <t>Train Miles</t>
  </si>
  <si>
    <t>Average Ridership</t>
  </si>
  <si>
    <t>Total Ridership (Mktg)</t>
  </si>
  <si>
    <t>Long Distance Adjustments</t>
  </si>
  <si>
    <t>Acela Express</t>
  </si>
  <si>
    <t>Northeast Regional</t>
  </si>
  <si>
    <t>NEC Special Trains</t>
  </si>
  <si>
    <t>Downeaster</t>
  </si>
  <si>
    <t>Empire South</t>
  </si>
  <si>
    <t>Empire West/Maple Leaf</t>
  </si>
  <si>
    <t>Adirondack</t>
  </si>
  <si>
    <t>Ethan Allen</t>
  </si>
  <si>
    <t>Vermonter</t>
  </si>
  <si>
    <t>New Haven - Springfield</t>
  </si>
  <si>
    <t>Keystone</t>
  </si>
  <si>
    <t>Pennsylvanian</t>
  </si>
  <si>
    <t>Berkshire Flyer</t>
  </si>
  <si>
    <t>Washington-Lynchburg/Roanoke</t>
  </si>
  <si>
    <t>Washington-Newport News</t>
  </si>
  <si>
    <t>Washington-Norfolk</t>
  </si>
  <si>
    <t>Washington-Richmond</t>
  </si>
  <si>
    <t>Carolinian</t>
  </si>
  <si>
    <t>Piedmont</t>
  </si>
  <si>
    <t>Heartland Flyer</t>
  </si>
  <si>
    <t>Mardi Gras Service</t>
  </si>
  <si>
    <t>Hoosier State</t>
  </si>
  <si>
    <t>Wolverine</t>
  </si>
  <si>
    <t>Blue Water</t>
  </si>
  <si>
    <t>Pere Marquette</t>
  </si>
  <si>
    <t>Hiawatha</t>
  </si>
  <si>
    <t>Lincoln Service</t>
  </si>
  <si>
    <t>Illini / Saluki</t>
  </si>
  <si>
    <t>Illinois Zephyr/Carl Sandburg</t>
  </si>
  <si>
    <t>Missouri River Runner</t>
  </si>
  <si>
    <t>Borealis</t>
  </si>
  <si>
    <t>Pacific Surfliner</t>
  </si>
  <si>
    <t>Capitol Corridor</t>
  </si>
  <si>
    <t>San Joaquin</t>
  </si>
  <si>
    <t>Cascades</t>
  </si>
  <si>
    <t>Non-NEC Special Trains</t>
  </si>
  <si>
    <t>Silver Star</t>
  </si>
  <si>
    <t>Silver Meteor</t>
  </si>
  <si>
    <t>Palmetto</t>
  </si>
  <si>
    <t>Auto Train</t>
  </si>
  <si>
    <t>City of New Orleans</t>
  </si>
  <si>
    <t>Crescent</t>
  </si>
  <si>
    <t>Cardinal</t>
  </si>
  <si>
    <t>Capitol Limited</t>
  </si>
  <si>
    <t>Lake Shore Ltd</t>
  </si>
  <si>
    <t>Empire Builder</t>
  </si>
  <si>
    <t>California Zephyr</t>
  </si>
  <si>
    <t>Southwest Chief</t>
  </si>
  <si>
    <t>Coast Starlight</t>
  </si>
  <si>
    <t>Texas Eagle</t>
  </si>
  <si>
    <t>Sunset Limited</t>
  </si>
  <si>
    <t>National Train Service</t>
  </si>
  <si>
    <t>System-wide (Total Amtrak)</t>
  </si>
  <si>
    <t>9) Added new route 31 Floridian</t>
  </si>
  <si>
    <t>Floridian</t>
  </si>
  <si>
    <t>APT_RT_31</t>
  </si>
  <si>
    <t>APT_RT_LD_ADJ</t>
  </si>
  <si>
    <t>10) Added new LD ADJ route for Plan/Fcst completion factor stat adjustments</t>
  </si>
  <si>
    <t>2025</t>
  </si>
  <si>
    <t>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</si>
</sst>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1" fontId="3" fillId="0" borderId="1" xfId="0" applyNumberFormat="1" applyFont="1" applyBorder="1"/>
    <xf numFmtId="42" fontId="3" fillId="0" borderId="1" xfId="0" applyNumberFormat="1" applyFont="1" applyBorder="1"/>
    <xf numFmtId="44" fontId="3" fillId="0" borderId="1" xfId="1" applyNumberFormat="1" applyFont="1" applyBorder="1" applyAlignment="1">
      <alignment horizontal="center"/>
    </xf>
    <xf numFmtId="9" fontId="3" fillId="0" borderId="1" xfId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vertical="top" wrapText="1"/>
    </xf>
    <xf numFmtId="41" fontId="3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7" fillId="0" borderId="0" xfId="0" applyFont="1"/>
  </cellXfs>
  <cellStyles count="6">
    <cellStyle name="Normal" xfId="0" builtinId="0"/>
    <cellStyle name="Normal - Style1" xfId="2" xr:uid="{9793DB2C-71DE-42B7-8262-87C0D4EA84AB}"/>
    <cellStyle name="Normal 10" xfId="3" xr:uid="{18BEEBDC-AB47-4A6C-BBF4-485C1719EEC8}"/>
    <cellStyle name="Normal 2 11" xfId="5" xr:uid="{0D709152-B0D4-42F8-9566-15D061F04DA2}"/>
    <cellStyle name="Percent" xfId="1" builtinId="5"/>
    <cellStyle name="Percent 2" xfId="4" xr:uid="{5386C6D7-4652-4BF6-B02A-90ABF5B20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B370-6695-4A0E-BEF0-A70538C88BBC}">
  <sheetPr codeName="Sheet9"/>
  <dimension ref="A1:B18"/>
  <sheetViews>
    <sheetView workbookViewId="0"/>
  </sheetViews>
  <sheetFormatPr defaultColWidth="8.7265625" defaultRowHeight="12.5" x14ac:dyDescent="0.25"/>
  <cols>
    <col min="1" max="1" width="17.453125" style="1" customWidth="1"/>
    <col min="2" max="2" width="13.453125" style="1" bestFit="1" customWidth="1"/>
    <col min="3" max="16384" width="8.7265625" style="1"/>
  </cols>
  <sheetData>
    <row r="1" spans="1:2" ht="13" x14ac:dyDescent="0.3">
      <c r="A1" s="15" t="s">
        <v>0</v>
      </c>
    </row>
    <row r="2" spans="1:2" x14ac:dyDescent="0.25">
      <c r="A2" s="16" t="s">
        <v>1</v>
      </c>
    </row>
    <row r="3" spans="1:2" x14ac:dyDescent="0.25">
      <c r="A3" s="16" t="s">
        <v>2</v>
      </c>
    </row>
    <row r="4" spans="1:2" x14ac:dyDescent="0.25">
      <c r="A4" s="17" t="s">
        <v>3</v>
      </c>
      <c r="B4" s="1" t="s">
        <v>4</v>
      </c>
    </row>
    <row r="5" spans="1:2" x14ac:dyDescent="0.25">
      <c r="A5" s="17" t="s">
        <v>5</v>
      </c>
      <c r="B5" s="1" t="s">
        <v>6</v>
      </c>
    </row>
    <row r="6" spans="1:2" x14ac:dyDescent="0.25">
      <c r="A6" s="17" t="s">
        <v>7</v>
      </c>
      <c r="B6" s="1" t="s">
        <v>8</v>
      </c>
    </row>
    <row r="7" spans="1:2" x14ac:dyDescent="0.25">
      <c r="A7" s="17" t="s">
        <v>9</v>
      </c>
      <c r="B7" s="1" t="s">
        <v>10</v>
      </c>
    </row>
    <row r="8" spans="1:2" x14ac:dyDescent="0.25">
      <c r="A8" s="17" t="s">
        <v>11</v>
      </c>
      <c r="B8" s="1" t="s">
        <v>12</v>
      </c>
    </row>
    <row r="9" spans="1:2" x14ac:dyDescent="0.25">
      <c r="A9" s="17" t="s">
        <v>13</v>
      </c>
      <c r="B9" s="1" t="s">
        <v>14</v>
      </c>
    </row>
    <row r="10" spans="1:2" x14ac:dyDescent="0.25">
      <c r="A10" s="17" t="s">
        <v>15</v>
      </c>
      <c r="B10" s="1" t="s">
        <v>16</v>
      </c>
    </row>
    <row r="11" spans="1:2" x14ac:dyDescent="0.25">
      <c r="A11" s="16" t="s">
        <v>17</v>
      </c>
    </row>
    <row r="12" spans="1:2" x14ac:dyDescent="0.25">
      <c r="A12" s="16" t="s">
        <v>18</v>
      </c>
    </row>
    <row r="13" spans="1:2" x14ac:dyDescent="0.25">
      <c r="A13" s="16" t="s">
        <v>19</v>
      </c>
    </row>
    <row r="14" spans="1:2" x14ac:dyDescent="0.25">
      <c r="A14" s="16" t="s">
        <v>20</v>
      </c>
    </row>
    <row r="15" spans="1:2" x14ac:dyDescent="0.25">
      <c r="A15" s="16" t="s">
        <v>21</v>
      </c>
    </row>
    <row r="16" spans="1:2" x14ac:dyDescent="0.25">
      <c r="A16" s="16" t="s">
        <v>22</v>
      </c>
    </row>
    <row r="17" spans="1:1" x14ac:dyDescent="0.25">
      <c r="A17" s="16" t="s">
        <v>153</v>
      </c>
    </row>
    <row r="18" spans="1:1" x14ac:dyDescent="0.25">
      <c r="A18" s="16" t="s">
        <v>157</v>
      </c>
    </row>
  </sheetData>
  <sheetProtection algorithmName="SHA-512" hashValue="HWDHGZ9ehymSmTrVLnDCMKYdnMYkh3AkZgcQT9bEdurm4+CsYZtfE+v9HkwzROfInVd6PPu5/UECpNJHqk7Ceg==" saltValue="50QelodGdaJBxan1OkbW3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D304-7716-4DF1-B7EC-85106507AA15}">
  <sheetPr codeName="Sheet2"/>
  <dimension ref="A1:G57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.453125" style="1" bestFit="1" customWidth="1"/>
    <col min="3" max="3" width="15.36328125" style="1" bestFit="1" customWidth="1"/>
    <col min="4" max="4" width="26.81640625" style="1" bestFit="1" customWidth="1"/>
    <col min="5" max="6" width="23.81640625" style="1" bestFit="1" customWidth="1"/>
    <col min="7" max="7" width="12.54296875" style="1" bestFit="1" customWidth="1"/>
    <col min="8" max="16384" width="8.7265625" style="1"/>
  </cols>
  <sheetData>
    <row r="1" spans="1:7" x14ac:dyDescent="0.25">
      <c r="A1" s="2" t="s">
        <v>23</v>
      </c>
    </row>
    <row r="2" spans="1:7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pans="1:7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8">
        <v>1050760043.0699672</v>
      </c>
      <c r="F3" s="8">
        <v>1165729391.2541955</v>
      </c>
      <c r="G3" s="10">
        <f t="shared" ref="G3:G56" si="0">IF(ISERROR(E3/F3)=TRUE,"N/A",E3/F3)</f>
        <v>0.90137561165843638</v>
      </c>
    </row>
    <row r="4" spans="1:7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8">
        <v>851441171.10589528</v>
      </c>
      <c r="F4" s="8">
        <v>931729256.7469275</v>
      </c>
      <c r="G4" s="10">
        <f t="shared" si="0"/>
        <v>0.91382895292850108</v>
      </c>
    </row>
    <row r="5" spans="1:7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8">
        <v>161295021.19736701</v>
      </c>
      <c r="F5" s="8">
        <v>102376716.594574</v>
      </c>
      <c r="G5" s="10">
        <f t="shared" si="0"/>
        <v>1.5755049249734943</v>
      </c>
    </row>
    <row r="6" spans="1:7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8">
        <v>1209203.2696517</v>
      </c>
      <c r="F6" s="8">
        <v>2311156.0524343997</v>
      </c>
      <c r="G6" s="10">
        <f t="shared" si="0"/>
        <v>0.52320277913644786</v>
      </c>
    </row>
    <row r="7" spans="1:7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8">
        <v>2452237.0956812999</v>
      </c>
      <c r="F7" s="8">
        <v>3324003.3621695996</v>
      </c>
      <c r="G7" s="10">
        <f t="shared" si="0"/>
        <v>0.73773604551371696</v>
      </c>
    </row>
    <row r="8" spans="1:7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8">
        <v>278796658.53555667</v>
      </c>
      <c r="F8" s="8">
        <v>206740018.70083249</v>
      </c>
      <c r="G8" s="10">
        <f t="shared" si="0"/>
        <v>1.3485374543715953</v>
      </c>
    </row>
    <row r="9" spans="1:7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8">
        <v>11798673.545497499</v>
      </c>
      <c r="F9" s="8">
        <v>10721541.053905699</v>
      </c>
      <c r="G9" s="10">
        <f t="shared" si="0"/>
        <v>1.1004643349473924</v>
      </c>
    </row>
    <row r="10" spans="1:7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8">
        <v>4064731.2038526</v>
      </c>
      <c r="F10" s="8">
        <v>6054007.386656601</v>
      </c>
      <c r="G10" s="10">
        <f t="shared" si="0"/>
        <v>0.67141166903950489</v>
      </c>
    </row>
    <row r="11" spans="1:7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8">
        <v>105014.90763669999</v>
      </c>
      <c r="F11" s="8">
        <v>54230.520727400006</v>
      </c>
      <c r="G11" s="10">
        <f t="shared" ref="G11" si="1">IF(ISERROR(E11/F11)=TRUE,"N/A",E11/F11)</f>
        <v>1.936453978831908</v>
      </c>
    </row>
    <row r="12" spans="1:7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8">
        <v>5501657.3988504</v>
      </c>
      <c r="F12" s="8">
        <v>10842728.046531901</v>
      </c>
      <c r="G12" s="10">
        <f t="shared" si="0"/>
        <v>0.5074052743220957</v>
      </c>
    </row>
    <row r="13" spans="1:7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8">
        <v>8606791.2955559008</v>
      </c>
      <c r="F13" s="8">
        <v>18052220.5005912</v>
      </c>
      <c r="G13" s="10">
        <f t="shared" si="0"/>
        <v>0.47677189048704749</v>
      </c>
    </row>
    <row r="14" spans="1:7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8">
        <v>22313868.530888401</v>
      </c>
      <c r="F14" s="8">
        <v>23838078.433645301</v>
      </c>
      <c r="G14" s="10">
        <f t="shared" si="0"/>
        <v>0.93605986711556355</v>
      </c>
    </row>
    <row r="15" spans="1:7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8">
        <v>724.24919130000001</v>
      </c>
      <c r="F15" s="8">
        <v>392456.40244579996</v>
      </c>
      <c r="G15" s="10">
        <f t="shared" si="0"/>
        <v>1.8454258531303287E-3</v>
      </c>
    </row>
    <row r="16" spans="1:7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8">
        <v>4325829.4480606997</v>
      </c>
      <c r="F16" s="8">
        <v>5495893.0691968994</v>
      </c>
      <c r="G16" s="10">
        <f t="shared" ref="G16" si="2">IF(ISERROR(E16/F16)=TRUE,"N/A",E16/F16)</f>
        <v>0.78710218586782332</v>
      </c>
    </row>
    <row r="17" spans="1:7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8">
        <v>2918871.5784205999</v>
      </c>
      <c r="F17" s="8">
        <v>7750975.5303551992</v>
      </c>
      <c r="G17" s="10">
        <f t="shared" si="0"/>
        <v>0.37658118865030638</v>
      </c>
    </row>
    <row r="18" spans="1:7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8">
        <v>14943169.520900801</v>
      </c>
      <c r="F18" s="8">
        <v>23995531.145107303</v>
      </c>
      <c r="G18" s="10">
        <f t="shared" si="0"/>
        <v>0.62274802047662603</v>
      </c>
    </row>
    <row r="19" spans="1:7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8">
        <v>7195806.4745495999</v>
      </c>
      <c r="F19" s="8">
        <v>11910934.383801701</v>
      </c>
      <c r="G19" s="10">
        <f t="shared" si="0"/>
        <v>0.60413450722518891</v>
      </c>
    </row>
    <row r="20" spans="1:7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8">
        <v>9590241.9828722998</v>
      </c>
      <c r="F20" s="8">
        <v>6982043.0959541006</v>
      </c>
      <c r="G20" s="10">
        <f t="shared" si="0"/>
        <v>1.3735581191742541</v>
      </c>
    </row>
    <row r="21" spans="1:7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8">
        <v>8650967.7672358006</v>
      </c>
      <c r="F21" s="8">
        <v>11349782.1616935</v>
      </c>
      <c r="G21" s="10">
        <f t="shared" si="0"/>
        <v>0.76221443231162334</v>
      </c>
    </row>
    <row r="22" spans="1:7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8">
        <v>2669758.5803565001</v>
      </c>
      <c r="F22" s="8">
        <v>7144893.2843326004</v>
      </c>
      <c r="G22" s="10">
        <f t="shared" si="0"/>
        <v>0.37365968589212883</v>
      </c>
    </row>
    <row r="23" spans="1:7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8">
        <v>1363604.2014977001</v>
      </c>
      <c r="F23" s="8">
        <v>5182048.4843832999</v>
      </c>
      <c r="G23" s="10">
        <f t="shared" si="0"/>
        <v>0.26313999292115431</v>
      </c>
    </row>
    <row r="24" spans="1:7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8">
        <v>20060323.493554398</v>
      </c>
      <c r="F24" s="8">
        <v>32962095.043674402</v>
      </c>
      <c r="G24" s="10">
        <f t="shared" si="0"/>
        <v>0.60858763579726038</v>
      </c>
    </row>
    <row r="25" spans="1:7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8">
        <v>226.27490739999999</v>
      </c>
      <c r="F25" s="8">
        <v>201577.3674703</v>
      </c>
      <c r="G25" s="10">
        <f t="shared" si="0"/>
        <v>1.1225213933470923E-3</v>
      </c>
    </row>
    <row r="26" spans="1:7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8">
        <v>22088158.3218421</v>
      </c>
      <c r="F26" s="8">
        <v>38069847.042882107</v>
      </c>
      <c r="G26" s="10">
        <f t="shared" si="0"/>
        <v>0.58020086860243658</v>
      </c>
    </row>
    <row r="27" spans="1:7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8">
        <v>15250515.630488699</v>
      </c>
      <c r="F27" s="8">
        <v>34827663.238535292</v>
      </c>
      <c r="G27" s="10">
        <f t="shared" si="0"/>
        <v>0.43788512384645628</v>
      </c>
    </row>
    <row r="28" spans="1:7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8">
        <v>2188937.1996285999</v>
      </c>
      <c r="F28" s="8">
        <v>2454897.3223222001</v>
      </c>
      <c r="G28" s="10">
        <f t="shared" si="0"/>
        <v>0.89166140666037463</v>
      </c>
    </row>
    <row r="29" spans="1:7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8">
        <v>5790506.7726597004</v>
      </c>
      <c r="F29" s="8">
        <v>12940773.739822298</v>
      </c>
      <c r="G29" s="10">
        <f t="shared" si="0"/>
        <v>0.44746217568434321</v>
      </c>
    </row>
    <row r="30" spans="1:7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8">
        <v>17721927.8172733</v>
      </c>
      <c r="F30" s="8">
        <v>39565691.511458106</v>
      </c>
      <c r="G30" s="10">
        <f t="shared" ref="G30" si="3">IF(ISERROR(E30/F30)=TRUE,"N/A",E30/F30)</f>
        <v>0.44791148948176684</v>
      </c>
    </row>
    <row r="31" spans="1:7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8">
        <v>8007607.5520438999</v>
      </c>
      <c r="F31" s="8">
        <v>20012098.475984</v>
      </c>
      <c r="G31" s="10">
        <f t="shared" si="0"/>
        <v>0.40013832440678931</v>
      </c>
    </row>
    <row r="32" spans="1:7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8">
        <v>4074059.3891746998</v>
      </c>
      <c r="F32" s="8">
        <v>15353505.285183202</v>
      </c>
      <c r="G32" s="10">
        <f t="shared" si="0"/>
        <v>0.26535044040440353</v>
      </c>
    </row>
    <row r="33" spans="1:7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8">
        <v>15224321.2263867</v>
      </c>
      <c r="F33" s="8">
        <v>23878713.0910042</v>
      </c>
      <c r="G33" s="10">
        <f t="shared" si="0"/>
        <v>0.63756874871628411</v>
      </c>
    </row>
    <row r="34" spans="1:7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8">
        <v>31798662.236196999</v>
      </c>
      <c r="F34" s="8">
        <v>35181416.424537688</v>
      </c>
      <c r="G34" s="10">
        <f t="shared" si="0"/>
        <v>0.90384826615504466</v>
      </c>
    </row>
    <row r="35" spans="1:7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8">
        <v>17973714.185924798</v>
      </c>
      <c r="F35" s="8">
        <v>23024856.598133501</v>
      </c>
      <c r="G35" s="10">
        <f t="shared" si="0"/>
        <v>0.78062219885364359</v>
      </c>
    </row>
    <row r="36" spans="1:7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8">
        <v>14652800.281349501</v>
      </c>
      <c r="F36" s="8">
        <v>19078120.336826298</v>
      </c>
      <c r="G36" s="10">
        <f t="shared" si="0"/>
        <v>0.7680421353179826</v>
      </c>
    </row>
    <row r="37" spans="1:7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8">
        <v>21196360.0804184</v>
      </c>
      <c r="F37" s="8">
        <v>25413980.1829031</v>
      </c>
      <c r="G37" s="10">
        <f t="shared" si="0"/>
        <v>0.83404330718247577</v>
      </c>
    </row>
    <row r="38" spans="1:7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8">
        <v>4034435.0652855001</v>
      </c>
      <c r="F38" s="8">
        <v>3925755.9849353996</v>
      </c>
      <c r="G38" s="10">
        <f t="shared" si="0"/>
        <v>1.027683605595239</v>
      </c>
    </row>
    <row r="39" spans="1:7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8">
        <v>4000897.4910887</v>
      </c>
      <c r="F39" s="8">
        <v>4672804.3853495</v>
      </c>
      <c r="G39" s="10">
        <f t="shared" si="0"/>
        <v>0.85620906871954472</v>
      </c>
    </row>
    <row r="40" spans="1:7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8">
        <v>12000074.464118199</v>
      </c>
      <c r="F40" s="8">
        <v>20140475.268376604</v>
      </c>
      <c r="G40" s="10">
        <f t="shared" si="0"/>
        <v>0.59581883268464941</v>
      </c>
    </row>
    <row r="41" spans="1:7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8">
        <v>3082354.0787451998</v>
      </c>
      <c r="F41" s="8">
        <v>4411774.1923901001</v>
      </c>
      <c r="G41" s="10">
        <f t="shared" si="0"/>
        <v>0.69866542219272554</v>
      </c>
    </row>
    <row r="42" spans="1:7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8">
        <v>4170131.6518986998</v>
      </c>
      <c r="F42" s="8">
        <v>6457860.8426740998</v>
      </c>
      <c r="G42" s="10">
        <f t="shared" si="0"/>
        <v>0.64574504677185229</v>
      </c>
    </row>
    <row r="43" spans="1:7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8">
        <v>8815589.4822335001</v>
      </c>
      <c r="F43" s="8">
        <v>11738555.256424302</v>
      </c>
      <c r="G43" s="10">
        <f t="shared" si="0"/>
        <v>0.75099441879007089</v>
      </c>
    </row>
    <row r="44" spans="1:7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8">
        <v>4801634.7129319003</v>
      </c>
      <c r="F44" s="8">
        <v>7958751.0327926008</v>
      </c>
      <c r="G44" s="10">
        <f t="shared" si="0"/>
        <v>0.6033151047378702</v>
      </c>
    </row>
    <row r="45" spans="1:7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8">
        <v>248361.1903631</v>
      </c>
      <c r="F45" s="8">
        <v>2042524.4723534</v>
      </c>
      <c r="G45" s="10">
        <f t="shared" si="0"/>
        <v>0.12159520912713366</v>
      </c>
    </row>
    <row r="46" spans="1:7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8">
        <v>11492661.701884201</v>
      </c>
      <c r="F46" s="8">
        <v>21354429.5054955</v>
      </c>
      <c r="G46" s="10">
        <f t="shared" si="0"/>
        <v>0.53818631394140493</v>
      </c>
    </row>
    <row r="47" spans="1:7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8"/>
      <c r="F47" s="8"/>
      <c r="G47" s="10" t="str">
        <f t="shared" si="0"/>
        <v>N/A</v>
      </c>
    </row>
    <row r="48" spans="1:7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8">
        <v>4837154.9117804002</v>
      </c>
      <c r="F48" s="8">
        <v>6710075.1249158997</v>
      </c>
      <c r="G48" s="10">
        <f t="shared" si="0"/>
        <v>0.72087939728409911</v>
      </c>
    </row>
    <row r="49" spans="1:7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8">
        <v>4066217.1316412999</v>
      </c>
      <c r="F49" s="8">
        <v>5560705.2903550006</v>
      </c>
      <c r="G49" s="10">
        <f t="shared" si="0"/>
        <v>0.73124125795591455</v>
      </c>
    </row>
    <row r="50" spans="1:7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8">
        <v>34001950.225583203</v>
      </c>
      <c r="F50" s="8">
        <v>28197902.817046598</v>
      </c>
      <c r="G50" s="10">
        <f t="shared" si="0"/>
        <v>1.2058325913878907</v>
      </c>
    </row>
    <row r="51" spans="1:7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8">
        <v>506.5557594</v>
      </c>
      <c r="F51" s="8">
        <v>656502.30057399999</v>
      </c>
      <c r="G51" s="10">
        <f t="shared" si="0"/>
        <v>7.7159784353703379E-4</v>
      </c>
    </row>
    <row r="52" spans="1:7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8">
        <v>2250690.7740166001</v>
      </c>
      <c r="F52" s="8">
        <v>2512401.8168438994</v>
      </c>
      <c r="G52" s="10">
        <f t="shared" si="0"/>
        <v>0.89583233021377806</v>
      </c>
    </row>
    <row r="53" spans="1:7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8">
        <v>5314212.3963040002</v>
      </c>
      <c r="F53" s="8">
        <v>6364789.9241632996</v>
      </c>
      <c r="G53" s="10">
        <f t="shared" si="0"/>
        <v>0.83493916682609037</v>
      </c>
    </row>
    <row r="54" spans="1:7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8">
        <v>3110862.3678893</v>
      </c>
      <c r="F54" s="8">
        <v>4017467.3175053997</v>
      </c>
      <c r="G54" s="10">
        <f t="shared" si="0"/>
        <v>0.7743342066117801</v>
      </c>
    </row>
    <row r="55" spans="1:7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8">
        <v>1045286.1321201</v>
      </c>
      <c r="F55" s="8">
        <v>2806564.9749417002</v>
      </c>
      <c r="G55" s="10">
        <f t="shared" si="0"/>
        <v>0.37244323272501945</v>
      </c>
    </row>
    <row r="56" spans="1:7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8">
        <v>337199.52677960001</v>
      </c>
      <c r="F56" s="8">
        <v>4715422.3697144007</v>
      </c>
      <c r="G56" s="10">
        <f t="shared" si="0"/>
        <v>7.1509930678812811E-2</v>
      </c>
    </row>
    <row r="57" spans="1:7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8">
        <v>0</v>
      </c>
      <c r="F57" s="8">
        <v>0</v>
      </c>
      <c r="G57" s="10" t="str">
        <f t="shared" ref="G57" si="4">IF(ISERROR(E57/F57)=TRUE,"N/A",E57/F57)</f>
        <v>N/A</v>
      </c>
    </row>
  </sheetData>
  <sheetProtection algorithmName="SHA-512" hashValue="AmYksfEVYazZhTbXnp1GVVaDErZQCAA8eHZG1OUhZJUBFmwhyrYAUfrhXtK3KnPFl0OyV5Xy2pQRipkSLytFkA==" saltValue="2KJleogT8Kil9Ee4eWeNJw==" spinCount="100000" sheet="1" objects="1" scenarios="1"/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0C04-E8E6-43C0-AD24-099E5C3128A9}">
  <sheetPr codeName="Sheet3"/>
  <dimension ref="A1:H112"/>
  <sheetViews>
    <sheetView workbookViewId="0">
      <pane ySplit="2" topLeftCell="A3" activePane="bottomLeft" state="frozen"/>
      <selection pane="bottomLeft" activeCell="E18" sqref="E18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7.453125" style="1" bestFit="1" customWidth="1"/>
    <col min="6" max="6" width="16.7265625" style="1" customWidth="1"/>
    <col min="7" max="7" width="14.54296875" style="1" customWidth="1"/>
    <col min="8" max="8" width="29.81640625" style="1" bestFit="1" customWidth="1"/>
    <col min="9" max="16384" width="8.7265625" style="1"/>
  </cols>
  <sheetData>
    <row r="1" spans="1:8" x14ac:dyDescent="0.25">
      <c r="A1" s="2" t="s">
        <v>84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86</v>
      </c>
      <c r="G2" s="5" t="s">
        <v>87</v>
      </c>
      <c r="H2" s="5" t="s">
        <v>88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886923405.06619382</v>
      </c>
      <c r="G3" s="8">
        <v>836438450.31000352</v>
      </c>
      <c r="H3" s="9">
        <f>IF(ISERROR(G3/F3)=TRUE,"N/A",G3/F3)</f>
        <v>0.94307856296517234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886923405.06619382</v>
      </c>
      <c r="G4" s="8">
        <v>763067744.55000329</v>
      </c>
      <c r="H4" s="9">
        <f t="shared" ref="H4:H73" si="0">IF(ISERROR(G4/F4)=TRUE,"N/A",G4/F4)</f>
        <v>0.8603536000868679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726930002.78117692</v>
      </c>
      <c r="G5" s="8">
        <v>836153981.13015354</v>
      </c>
      <c r="H5" s="9">
        <f t="shared" si="0"/>
        <v>1.1502537767475469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726930002.78117692</v>
      </c>
      <c r="G6" s="8">
        <v>762783275.37015355</v>
      </c>
      <c r="H6" s="9">
        <f t="shared" si="0"/>
        <v>1.0493214923745131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76775152.320105702</v>
      </c>
      <c r="G7" s="8">
        <v>159119101.04937109</v>
      </c>
      <c r="H7" s="9">
        <f t="shared" si="0"/>
        <v>2.072533837327228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76775152.320105702</v>
      </c>
      <c r="G8" s="8">
        <v>159119101.04937109</v>
      </c>
      <c r="H8" s="9">
        <f t="shared" si="0"/>
        <v>2.072533837327228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1726080.1091338</v>
      </c>
      <c r="G9" s="8">
        <v>1193299.9167877</v>
      </c>
      <c r="H9" s="9">
        <f t="shared" si="0"/>
        <v>0.69133518802121796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1726080.1091338</v>
      </c>
      <c r="G10" s="8">
        <v>632329.41678770003</v>
      </c>
      <c r="H10" s="9">
        <f t="shared" si="0"/>
        <v>0.36633839498041743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2822075.0005555004</v>
      </c>
      <c r="G11" s="8">
        <v>2429258.8217020999</v>
      </c>
      <c r="H11" s="9">
        <f t="shared" si="0"/>
        <v>0.860805903891258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2822075.0005555004</v>
      </c>
      <c r="G12" s="8">
        <v>800638.41170209995</v>
      </c>
      <c r="H12" s="9">
        <f t="shared" si="0"/>
        <v>0.28370557534597818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152123186.37714109</v>
      </c>
      <c r="G13" s="8">
        <v>273288077.15363348</v>
      </c>
      <c r="H13" s="9">
        <f t="shared" si="0"/>
        <v>1.7964919330318427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152123186.37714109</v>
      </c>
      <c r="G14" s="8">
        <v>272760144.74021345</v>
      </c>
      <c r="H14" s="9">
        <f t="shared" si="0"/>
        <v>1.793021506031246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8580658.1703535002</v>
      </c>
      <c r="G15" s="8">
        <v>11649040.424449099</v>
      </c>
      <c r="H15" s="9">
        <f t="shared" si="0"/>
        <v>1.3575928784457323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8580658.1703535002</v>
      </c>
      <c r="G16" s="8">
        <v>5211737.7844490996</v>
      </c>
      <c r="H16" s="9">
        <f t="shared" si="0"/>
        <v>0.60738205403122236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3917305.5484431004</v>
      </c>
      <c r="G17" s="8">
        <v>3970272.4042894999</v>
      </c>
      <c r="H17" s="9">
        <f t="shared" si="0"/>
        <v>1.0135212469876012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3917305.5484431004</v>
      </c>
      <c r="G18" s="8">
        <v>2504178.7042894997</v>
      </c>
      <c r="H18" s="9">
        <f t="shared" si="0"/>
        <v>0.63926050018864733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38418.457255300003</v>
      </c>
      <c r="G19" s="8">
        <v>103750.838559</v>
      </c>
      <c r="H19" s="9">
        <f t="shared" ref="H19:H20" si="1">IF(ISERROR(G19/F19)=TRUE,"N/A",G19/F19)</f>
        <v>2.7005467155942888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38418.457255300003</v>
      </c>
      <c r="G20" s="8">
        <v>85981.508558999994</v>
      </c>
      <c r="H20" s="9">
        <f t="shared" si="1"/>
        <v>2.2380260609537737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8519624.7558901999</v>
      </c>
      <c r="G21" s="8">
        <v>5330973.0770420004</v>
      </c>
      <c r="H21" s="9">
        <f t="shared" si="0"/>
        <v>0.62572862418105135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8519624.7558901999</v>
      </c>
      <c r="G22" s="8">
        <v>2222988.1070420002</v>
      </c>
      <c r="H22" s="9">
        <f t="shared" si="0"/>
        <v>0.26092558894745876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12448900.506193399</v>
      </c>
      <c r="G23" s="8">
        <v>8121976.6668421002</v>
      </c>
      <c r="H23" s="9">
        <f t="shared" si="0"/>
        <v>0.65242522123149516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12448900.506193399</v>
      </c>
      <c r="G24" s="8">
        <v>7519432.8202621005</v>
      </c>
      <c r="H24" s="9">
        <f t="shared" si="0"/>
        <v>0.6040238506622444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19411922.880496003</v>
      </c>
      <c r="G25" s="8">
        <v>21883026.9906279</v>
      </c>
      <c r="H25" s="9">
        <f t="shared" si="0"/>
        <v>1.1272982653673491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19411922.880496003</v>
      </c>
      <c r="G26" s="8">
        <v>23176071.680627901</v>
      </c>
      <c r="H26" s="9">
        <f t="shared" si="0"/>
        <v>1.1939091157174286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394153.8858937</v>
      </c>
      <c r="G27" s="8">
        <v>722.29650000000004</v>
      </c>
      <c r="H27" s="9">
        <f t="shared" si="0"/>
        <v>1.8325241126629342E-3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394153.8858937</v>
      </c>
      <c r="G28" s="8">
        <v>722.29650000000004</v>
      </c>
      <c r="H28" s="9">
        <f t="shared" si="0"/>
        <v>1.8325241126629342E-3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3839433.1702141003</v>
      </c>
      <c r="G29" s="8">
        <v>4278088.2872078996</v>
      </c>
      <c r="H29" s="9">
        <f t="shared" ref="H29:H30" si="2">IF(ISERROR(G29/F29)=TRUE,"N/A",G29/F29)</f>
        <v>1.1142499680413342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3839433.1702141003</v>
      </c>
      <c r="G30" s="8">
        <v>2752287.0772078997</v>
      </c>
      <c r="H30" s="9">
        <f t="shared" si="2"/>
        <v>0.71684724155634216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6183835.2709581004</v>
      </c>
      <c r="G31" s="8">
        <v>2860210.7592545999</v>
      </c>
      <c r="H31" s="9">
        <f t="shared" si="0"/>
        <v>0.46253023147097022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6183835.2709581004</v>
      </c>
      <c r="G32" s="8">
        <v>2860210.7592545999</v>
      </c>
      <c r="H32" s="9">
        <f t="shared" si="0"/>
        <v>0.46253023147097022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19809611.779679298</v>
      </c>
      <c r="G33" s="8">
        <v>14681674.0198026</v>
      </c>
      <c r="H33" s="9">
        <f t="shared" si="0"/>
        <v>0.74113890686454864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19809611.779679298</v>
      </c>
      <c r="G34" s="8">
        <v>14681674.0198026</v>
      </c>
      <c r="H34" s="9">
        <f t="shared" si="0"/>
        <v>0.74113890686454864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9875997.8879700005</v>
      </c>
      <c r="G35" s="8">
        <v>7064780.1400082</v>
      </c>
      <c r="H35" s="9">
        <f t="shared" si="0"/>
        <v>0.71534848631487069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9875997.8879700005</v>
      </c>
      <c r="G36" s="8">
        <v>6901793.6962625999</v>
      </c>
      <c r="H36" s="9">
        <f t="shared" si="0"/>
        <v>0.69884519767564013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5840728.9042217005</v>
      </c>
      <c r="G37" s="8">
        <v>9478568.3732686006</v>
      </c>
      <c r="H37" s="9">
        <f t="shared" si="0"/>
        <v>1.6228399791706574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5840728.9042217005</v>
      </c>
      <c r="G38" s="8">
        <v>4673508.1093899002</v>
      </c>
      <c r="H38" s="9">
        <f t="shared" si="0"/>
        <v>0.80015836824952979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9334910.642920699</v>
      </c>
      <c r="G39" s="8">
        <v>8495795.3261245005</v>
      </c>
      <c r="H39" s="9">
        <f t="shared" si="0"/>
        <v>0.91010997867102705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9334910.642920699</v>
      </c>
      <c r="G40" s="8">
        <v>7304149.6078477008</v>
      </c>
      <c r="H40" s="9">
        <f t="shared" si="0"/>
        <v>0.78245522504138132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6091227.0378575008</v>
      </c>
      <c r="G41" s="8">
        <v>2608815.3111592</v>
      </c>
      <c r="H41" s="9">
        <f t="shared" si="0"/>
        <v>0.42829060465899366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6091227.0378575008</v>
      </c>
      <c r="G42" s="8">
        <v>2468099.8144721002</v>
      </c>
      <c r="H42" s="9">
        <f t="shared" si="0"/>
        <v>0.40518926632231028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4412670.7774009993</v>
      </c>
      <c r="G43" s="8">
        <v>1333721.9337768999</v>
      </c>
      <c r="H43" s="9">
        <f t="shared" si="0"/>
        <v>0.30224823039312332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4412670.7774009993</v>
      </c>
      <c r="G44" s="8">
        <v>1197780.7742496</v>
      </c>
      <c r="H44" s="9">
        <f t="shared" si="0"/>
        <v>0.27144122792570441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27051139.236989602</v>
      </c>
      <c r="G45" s="8">
        <v>19709376.002183899</v>
      </c>
      <c r="H45" s="9">
        <f t="shared" si="0"/>
        <v>0.72859689307404063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27051139.236989602</v>
      </c>
      <c r="G46" s="8">
        <v>19709376.002183899</v>
      </c>
      <c r="H46" s="9">
        <f t="shared" si="0"/>
        <v>0.72859689307404063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129479.13883159999</v>
      </c>
      <c r="G47" s="8">
        <v>196.22399999999999</v>
      </c>
      <c r="H47" s="9">
        <f t="shared" si="0"/>
        <v>1.5154873732610168E-3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129479.13883159999</v>
      </c>
      <c r="G48" s="8">
        <v>196.22399999999999</v>
      </c>
      <c r="H48" s="9">
        <f t="shared" si="0"/>
        <v>1.5154873732610168E-3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31192522.4600356</v>
      </c>
      <c r="G49" s="8">
        <v>21719055.390345398</v>
      </c>
      <c r="H49" s="9">
        <f t="shared" si="0"/>
        <v>0.69629044647390181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31192522.4600356</v>
      </c>
      <c r="G50" s="8">
        <v>21719055.390345398</v>
      </c>
      <c r="H50" s="9">
        <f t="shared" si="0"/>
        <v>0.69629044647390181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28491524.270098802</v>
      </c>
      <c r="G51" s="8">
        <v>14971850.619397899</v>
      </c>
      <c r="H51" s="9">
        <f t="shared" si="0"/>
        <v>0.52548436782339902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28491524.270098802</v>
      </c>
      <c r="G52" s="8">
        <v>14971850.619397899</v>
      </c>
      <c r="H52" s="9">
        <f t="shared" si="0"/>
        <v>0.52548436782339902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2167767.5998363001</v>
      </c>
      <c r="G53" s="8">
        <v>2172275.4229652002</v>
      </c>
      <c r="H53" s="9">
        <f t="shared" si="0"/>
        <v>1.0020794771216437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2167767.5998363001</v>
      </c>
      <c r="G54" s="8">
        <v>700465.60296520009</v>
      </c>
      <c r="H54" s="9">
        <f t="shared" si="0"/>
        <v>0.32312762817291668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10540928.381473802</v>
      </c>
      <c r="G55" s="8">
        <v>5688833.5058292998</v>
      </c>
      <c r="H55" s="9">
        <f t="shared" si="0"/>
        <v>0.53968998744244423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10540928.381473802</v>
      </c>
      <c r="G56" s="8">
        <v>5688833.5058292998</v>
      </c>
      <c r="H56" s="9">
        <f t="shared" si="0"/>
        <v>0.53968998744244423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25920747.545641202</v>
      </c>
      <c r="G57" s="8">
        <v>17437573.7279859</v>
      </c>
      <c r="H57" s="9">
        <f t="shared" ref="H57:H58" si="3">IF(ISERROR(G57/F57)=TRUE,"N/A",G57/F57)</f>
        <v>0.67272649823396702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25920747.545641202</v>
      </c>
      <c r="G58" s="8">
        <v>17437573.7279859</v>
      </c>
      <c r="H58" s="9">
        <f t="shared" si="3"/>
        <v>0.67272649823396702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15802000.6434316</v>
      </c>
      <c r="G59" s="8">
        <v>7880621.9823195999</v>
      </c>
      <c r="H59" s="9">
        <f t="shared" si="0"/>
        <v>0.49871039497744413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15802000.6434316</v>
      </c>
      <c r="G60" s="8">
        <v>7880608.1570431003</v>
      </c>
      <c r="H60" s="9">
        <f t="shared" si="0"/>
        <v>0.4987095200707275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12785775.589017998</v>
      </c>
      <c r="G61" s="8">
        <v>3994740.4032088001</v>
      </c>
      <c r="H61" s="9">
        <f t="shared" si="0"/>
        <v>0.31243629886950119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12785775.589017998</v>
      </c>
      <c r="G62" s="8">
        <v>3994740.4032088001</v>
      </c>
      <c r="H62" s="9">
        <f t="shared" si="0"/>
        <v>0.31243629886950119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19453360.4478186</v>
      </c>
      <c r="G63" s="8">
        <v>14978798.5087527</v>
      </c>
      <c r="H63" s="9">
        <f t="shared" si="0"/>
        <v>0.76998514210085212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19453360.4478186</v>
      </c>
      <c r="G64" s="8">
        <v>14978798.5087527</v>
      </c>
      <c r="H64" s="9">
        <f t="shared" si="0"/>
        <v>0.76998514210085212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30186124.581833504</v>
      </c>
      <c r="G65" s="8">
        <v>31432265.248621602</v>
      </c>
      <c r="H65" s="9">
        <f t="shared" si="0"/>
        <v>1.0412819029951943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30186124.581833504</v>
      </c>
      <c r="G66" s="8">
        <v>14958316.988621602</v>
      </c>
      <c r="H66" s="9">
        <f t="shared" si="0"/>
        <v>0.4955361841189696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18306057.446250502</v>
      </c>
      <c r="G67" s="8">
        <v>17318460.762367401</v>
      </c>
      <c r="H67" s="9">
        <f t="shared" si="0"/>
        <v>0.9460508257016651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18306057.446250502</v>
      </c>
      <c r="G68" s="8">
        <v>10847174.1675504</v>
      </c>
      <c r="H68" s="9">
        <f t="shared" si="0"/>
        <v>0.59254562045374481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16553584.1158398</v>
      </c>
      <c r="G69" s="8">
        <v>14463781.4322873</v>
      </c>
      <c r="H69" s="9">
        <f t="shared" si="0"/>
        <v>0.87375527445124057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16553584.1158398</v>
      </c>
      <c r="G70" s="8">
        <v>7488653.0422873003</v>
      </c>
      <c r="H70" s="9">
        <f t="shared" si="0"/>
        <v>0.45238861807102881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21749584.987911399</v>
      </c>
      <c r="G71" s="8">
        <v>20553203.797928698</v>
      </c>
      <c r="H71" s="9">
        <f t="shared" si="0"/>
        <v>0.94499291868568247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21749584.987911399</v>
      </c>
      <c r="G72" s="8">
        <v>7757884.147928698</v>
      </c>
      <c r="H72" s="9">
        <f t="shared" si="0"/>
        <v>0.35669113466949343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3308892.6346533</v>
      </c>
      <c r="G73" s="8">
        <v>4018475.7914240998</v>
      </c>
      <c r="H73" s="9">
        <f t="shared" si="0"/>
        <v>1.2144473197285075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3308892.6346533</v>
      </c>
      <c r="G74" s="8">
        <v>679140.5514240996</v>
      </c>
      <c r="H74" s="9">
        <f t="shared" ref="H74:H110" si="4">IF(ISERROR(G74/F74)=TRUE,"N/A",G74/F74)</f>
        <v>0.20524708003868453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4020940.7738953996</v>
      </c>
      <c r="G75" s="8">
        <v>3957465.8618724002</v>
      </c>
      <c r="H75" s="9">
        <f t="shared" si="4"/>
        <v>0.98421391520236035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4020940.7738953996</v>
      </c>
      <c r="G76" s="8">
        <v>2183222.1673400002</v>
      </c>
      <c r="H76" s="9">
        <f t="shared" si="4"/>
        <v>0.54296302534815555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16788907.787327401</v>
      </c>
      <c r="G77" s="8">
        <v>11806582.2982109</v>
      </c>
      <c r="H77" s="9">
        <f t="shared" si="4"/>
        <v>0.70323706865093039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16788907.787327401</v>
      </c>
      <c r="G78" s="8">
        <v>11806582.2982109</v>
      </c>
      <c r="H78" s="9">
        <f t="shared" si="4"/>
        <v>0.70323706865093039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3799512.6259555002</v>
      </c>
      <c r="G79" s="8">
        <v>3013971.4475532998</v>
      </c>
      <c r="H79" s="9">
        <f t="shared" si="4"/>
        <v>0.79325212053884075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3799512.6259555002</v>
      </c>
      <c r="G80" s="8">
        <v>3555655.2375532999</v>
      </c>
      <c r="H80" s="9">
        <f t="shared" si="4"/>
        <v>0.93581877140337832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4883495.5076406002</v>
      </c>
      <c r="G81" s="8">
        <v>4091893.7028482002</v>
      </c>
      <c r="H81" s="9">
        <f t="shared" si="4"/>
        <v>0.83790262455368725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4883495.5076406002</v>
      </c>
      <c r="G82" s="8">
        <v>4112382.1028482001</v>
      </c>
      <c r="H82" s="9">
        <f t="shared" si="4"/>
        <v>0.84209806201604276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9330517.714577999</v>
      </c>
      <c r="G83" s="8">
        <v>8642609.4443724006</v>
      </c>
      <c r="H83" s="9">
        <f t="shared" si="4"/>
        <v>0.92627330109123418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9330517.714577999</v>
      </c>
      <c r="G84" s="8">
        <v>8642609.4443724006</v>
      </c>
      <c r="H84" s="9">
        <f t="shared" si="4"/>
        <v>0.92627330109123418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6291713.5091555994</v>
      </c>
      <c r="G85" s="8">
        <v>4687613.5365127996</v>
      </c>
      <c r="H85" s="9">
        <f t="shared" si="4"/>
        <v>0.74504561113462342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6291713.5091555994</v>
      </c>
      <c r="G86" s="8">
        <v>5887783.1965127997</v>
      </c>
      <c r="H86" s="9">
        <f t="shared" si="4"/>
        <v>0.93579963358868667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1649509.6534092003</v>
      </c>
      <c r="G87" s="8">
        <v>223394.23794339999</v>
      </c>
      <c r="H87" s="9">
        <f t="shared" si="4"/>
        <v>0.13543069449862852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1649509.6534092003</v>
      </c>
      <c r="G88" s="8">
        <v>1153987.0479434</v>
      </c>
      <c r="H88" s="9">
        <f t="shared" si="4"/>
        <v>0.69959399483255158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17773818.627637602</v>
      </c>
      <c r="G89" s="8">
        <v>11301530.771264501</v>
      </c>
      <c r="H89" s="9">
        <f t="shared" si="4"/>
        <v>0.63585271167846036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17773818.627637602</v>
      </c>
      <c r="G90" s="8">
        <v>11301530.771264501</v>
      </c>
      <c r="H90" s="9">
        <f t="shared" si="4"/>
        <v>0.63585271167846036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4313145.0336885005</v>
      </c>
      <c r="G93" s="8">
        <v>4799027.7138986001</v>
      </c>
      <c r="H93" s="9">
        <f t="shared" si="4"/>
        <v>1.1126515979442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4313145.0336885005</v>
      </c>
      <c r="G94" s="8">
        <v>2025032.3940395</v>
      </c>
      <c r="H94" s="9">
        <f t="shared" si="4"/>
        <v>0.46950250414086814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4365735.1314589996</v>
      </c>
      <c r="G95" s="8">
        <v>3984998.6803183001</v>
      </c>
      <c r="H95" s="9">
        <f t="shared" si="4"/>
        <v>0.91278984187630741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4365735.1314589996</v>
      </c>
      <c r="G96" s="8">
        <v>3221064.8203183003</v>
      </c>
      <c r="H96" s="9">
        <f t="shared" si="4"/>
        <v>0.73780582727240296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24375707.359683</v>
      </c>
      <c r="G97" s="8">
        <v>33578699.468772002</v>
      </c>
      <c r="H97" s="9">
        <f t="shared" si="4"/>
        <v>1.3775476942388385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24375707.359683</v>
      </c>
      <c r="G98" s="8">
        <v>33578699.468772002</v>
      </c>
      <c r="H98" s="9">
        <f t="shared" si="4"/>
        <v>1.3775476942388385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421730.28495960007</v>
      </c>
      <c r="G99" s="8">
        <v>0</v>
      </c>
      <c r="H99" s="9">
        <f t="shared" si="4"/>
        <v>0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421730.28495960007</v>
      </c>
      <c r="G100" s="8">
        <v>0</v>
      </c>
      <c r="H100" s="9">
        <f t="shared" si="4"/>
        <v>0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1973084.3893813002</v>
      </c>
      <c r="G101" s="8">
        <v>2227206.8382663</v>
      </c>
      <c r="H101" s="9">
        <f t="shared" si="4"/>
        <v>1.1287945159632453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1973084.3893813002</v>
      </c>
      <c r="G102" s="8">
        <v>1202330.7600499</v>
      </c>
      <c r="H102" s="9">
        <f t="shared" si="4"/>
        <v>0.60936611050220446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5475877.8095224993</v>
      </c>
      <c r="G103" s="8">
        <v>5224844.2748424998</v>
      </c>
      <c r="H103" s="9">
        <f t="shared" si="4"/>
        <v>0.95415647620123034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5475877.8095224993</v>
      </c>
      <c r="G104" s="8">
        <v>5007077.1848424999</v>
      </c>
      <c r="H104" s="9">
        <f t="shared" si="4"/>
        <v>0.91438804133562668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3181751.5908440002</v>
      </c>
      <c r="G105" s="8">
        <v>3051807.1097057001</v>
      </c>
      <c r="H105" s="9">
        <f t="shared" si="4"/>
        <v>0.95915945119278445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3181751.5908440002</v>
      </c>
      <c r="G106" s="8">
        <v>2088314.6397057001</v>
      </c>
      <c r="H106" s="9">
        <f t="shared" si="4"/>
        <v>0.65634119449021722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1261327.6339553001</v>
      </c>
      <c r="G107" s="8">
        <v>1017324.5000387999</v>
      </c>
      <c r="H107" s="9">
        <f t="shared" si="4"/>
        <v>0.80655055249098961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1261327.6339553001</v>
      </c>
      <c r="G108" s="8">
        <v>1017324.5000387999</v>
      </c>
      <c r="H108" s="9">
        <f t="shared" si="4"/>
        <v>0.80655055249098961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1237844.7857367999</v>
      </c>
      <c r="G109" s="8">
        <v>314348.63370910002</v>
      </c>
      <c r="H109" s="9">
        <f t="shared" si="4"/>
        <v>0.25394834419566659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1237844.7857367999</v>
      </c>
      <c r="G110" s="8">
        <v>314181.91852579999</v>
      </c>
      <c r="H110" s="9">
        <f t="shared" si="4"/>
        <v>0.25381366237996478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pGEDpQZddzmnEaOMfUeZOGT/ilrUSy/xzX5js0GB/p9h+kFAKlWuN9sQaM9jKppDvrgncriEcwDQqsMzRRRvgA==" saltValue="EyCsbJA3Niz+S/WyRSBN5w==" spinCount="100000" sheet="1" objects="1" scenarios="1"/>
  <sortState xmlns:xlrd2="http://schemas.microsoft.com/office/spreadsheetml/2017/richdata2" ref="C7:H110">
    <sortCondition ref="C7:C1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4BB-DBF5-42F0-A4DC-F35D44F11980}">
  <sheetPr codeName="Sheet4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90625" style="1" bestFit="1" customWidth="1"/>
    <col min="5" max="5" width="17.453125" style="1" bestFit="1" customWidth="1"/>
    <col min="6" max="6" width="17" style="1" bestFit="1" customWidth="1"/>
    <col min="7" max="7" width="13.26953125" style="1" customWidth="1"/>
    <col min="8" max="8" width="30.54296875" style="1" bestFit="1" customWidth="1"/>
    <col min="9" max="16384" width="8.7265625" style="1"/>
  </cols>
  <sheetData>
    <row r="1" spans="1:8" x14ac:dyDescent="0.25">
      <c r="A1" s="2" t="s">
        <v>91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92</v>
      </c>
      <c r="G2" s="5" t="s">
        <v>87</v>
      </c>
      <c r="H2" s="5" t="s">
        <v>93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1165729391.2541955</v>
      </c>
      <c r="G3" s="8">
        <v>836438450.31000352</v>
      </c>
      <c r="H3" s="9">
        <f>IF(ISERROR(G3/F3)=TRUE,"N/A",G3/F3)</f>
        <v>0.71752368653078957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1165729391.2541955</v>
      </c>
      <c r="G4" s="8">
        <v>763067744.55000329</v>
      </c>
      <c r="H4" s="9">
        <f t="shared" ref="H4:H73" si="0">IF(ISERROR(G4/F4)=TRUE,"N/A",G4/F4)</f>
        <v>0.65458394570375122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931729256.7469275</v>
      </c>
      <c r="G5" s="8">
        <v>836153981.13015354</v>
      </c>
      <c r="H5" s="9">
        <f t="shared" si="0"/>
        <v>0.89742162229565603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931729256.7469275</v>
      </c>
      <c r="G6" s="8">
        <v>762783275.37015355</v>
      </c>
      <c r="H6" s="9">
        <f t="shared" si="0"/>
        <v>0.81867481336087056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102376716.594574</v>
      </c>
      <c r="G7" s="8">
        <v>159119101.04937109</v>
      </c>
      <c r="H7" s="9">
        <f t="shared" si="0"/>
        <v>1.5542508720953105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102376716.594574</v>
      </c>
      <c r="G8" s="8">
        <v>159119101.04937109</v>
      </c>
      <c r="H8" s="9">
        <f t="shared" si="0"/>
        <v>1.5542508720953105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2311156.0524343997</v>
      </c>
      <c r="G9" s="8">
        <v>1193299.9167877</v>
      </c>
      <c r="H9" s="9">
        <f t="shared" si="0"/>
        <v>0.51632165449441059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2311156.0524343997</v>
      </c>
      <c r="G10" s="8">
        <v>632329.41678770003</v>
      </c>
      <c r="H10" s="9">
        <f t="shared" si="0"/>
        <v>0.27359875423455343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3324003.3621695996</v>
      </c>
      <c r="G11" s="8">
        <v>2429258.8217020999</v>
      </c>
      <c r="H11" s="9">
        <f t="shared" si="0"/>
        <v>0.73082321436537478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3324003.3621695996</v>
      </c>
      <c r="G12" s="8">
        <v>800638.41170209995</v>
      </c>
      <c r="H12" s="9">
        <f t="shared" si="0"/>
        <v>0.24086570453392014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206740018.70083249</v>
      </c>
      <c r="G13" s="8">
        <v>273288077.15363348</v>
      </c>
      <c r="H13" s="9">
        <f t="shared" si="0"/>
        <v>1.3218924854074854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206740018.70083249</v>
      </c>
      <c r="G14" s="8">
        <v>272760144.74021345</v>
      </c>
      <c r="H14" s="9">
        <f t="shared" si="0"/>
        <v>1.3193388800787369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10721541.053905699</v>
      </c>
      <c r="G15" s="8">
        <v>11649040.424449099</v>
      </c>
      <c r="H15" s="9">
        <f t="shared" si="0"/>
        <v>1.0865080277061034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10721541.053905699</v>
      </c>
      <c r="G16" s="8">
        <v>5211737.7844490996</v>
      </c>
      <c r="H16" s="9">
        <f t="shared" si="0"/>
        <v>0.48609969017005633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6054007.386656601</v>
      </c>
      <c r="G17" s="8">
        <v>3970272.4042894999</v>
      </c>
      <c r="H17" s="9">
        <f t="shared" si="0"/>
        <v>0.65580897919619663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6054007.386656601</v>
      </c>
      <c r="G18" s="8">
        <v>2504178.7042894997</v>
      </c>
      <c r="H18" s="9">
        <f t="shared" si="0"/>
        <v>0.41363984950016103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54230.520727400006</v>
      </c>
      <c r="G19" s="8">
        <v>103750.838559</v>
      </c>
      <c r="H19" s="9">
        <f t="shared" ref="H19:H20" si="1">IF(ISERROR(G19/F19)=TRUE,"N/A",G19/F19)</f>
        <v>1.9131447968298747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54230.520727400006</v>
      </c>
      <c r="G20" s="8">
        <v>85981.508558999994</v>
      </c>
      <c r="H20" s="9">
        <f t="shared" si="1"/>
        <v>1.5854818911144584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10842728.046531901</v>
      </c>
      <c r="G21" s="8">
        <v>5330973.0770420004</v>
      </c>
      <c r="H21" s="9">
        <f t="shared" si="0"/>
        <v>0.49166344984066424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10842728.046531901</v>
      </c>
      <c r="G22" s="8">
        <v>2222988.1070420002</v>
      </c>
      <c r="H22" s="9">
        <f t="shared" si="0"/>
        <v>0.20502110700388115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18052220.5005912</v>
      </c>
      <c r="G23" s="8">
        <v>8121976.6668421002</v>
      </c>
      <c r="H23" s="9">
        <f t="shared" si="0"/>
        <v>0.44991565810843659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18052220.5005912</v>
      </c>
      <c r="G24" s="8">
        <v>7519432.8202621005</v>
      </c>
      <c r="H24" s="9">
        <f t="shared" si="0"/>
        <v>0.41653783367070235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23838078.433645301</v>
      </c>
      <c r="G25" s="8">
        <v>21883026.9906279</v>
      </c>
      <c r="H25" s="9">
        <f t="shared" si="0"/>
        <v>0.91798619807131676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23838078.433645301</v>
      </c>
      <c r="G26" s="8">
        <v>23176071.680627901</v>
      </c>
      <c r="H26" s="9">
        <f t="shared" si="0"/>
        <v>0.97222902194654093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392456.40244579996</v>
      </c>
      <c r="G27" s="8">
        <v>722.29650000000004</v>
      </c>
      <c r="H27" s="9">
        <f t="shared" si="0"/>
        <v>1.8404502907803943E-3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392456.40244579996</v>
      </c>
      <c r="G28" s="8">
        <v>722.29650000000004</v>
      </c>
      <c r="H28" s="9">
        <f t="shared" si="0"/>
        <v>1.8404502907803943E-3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5495893.0691968994</v>
      </c>
      <c r="G29" s="8">
        <v>4278088.2872078996</v>
      </c>
      <c r="H29" s="9">
        <f t="shared" ref="H29:H30" si="2">IF(ISERROR(G29/F29)=TRUE,"N/A",G29/F29)</f>
        <v>0.77841548831899776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5495893.0691968994</v>
      </c>
      <c r="G30" s="8">
        <v>2752287.0772078997</v>
      </c>
      <c r="H30" s="9">
        <f t="shared" si="2"/>
        <v>0.50078977930516477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7750975.5303551992</v>
      </c>
      <c r="G31" s="8">
        <v>2860210.7592545999</v>
      </c>
      <c r="H31" s="9">
        <f t="shared" si="0"/>
        <v>0.36901300333785558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7750975.5303551992</v>
      </c>
      <c r="G32" s="8">
        <v>2860210.7592545999</v>
      </c>
      <c r="H32" s="9">
        <f t="shared" si="0"/>
        <v>0.36901300333785558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23995531.145107303</v>
      </c>
      <c r="G33" s="8">
        <v>14681674.0198026</v>
      </c>
      <c r="H33" s="9">
        <f t="shared" si="0"/>
        <v>0.61185034542551475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23995531.145107303</v>
      </c>
      <c r="G34" s="8">
        <v>14681674.0198026</v>
      </c>
      <c r="H34" s="9">
        <f t="shared" si="0"/>
        <v>0.61185034542551475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11910934.383801701</v>
      </c>
      <c r="G35" s="8">
        <v>7064780.1400082</v>
      </c>
      <c r="H35" s="9">
        <f t="shared" si="0"/>
        <v>0.59313399875797834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11910934.383801701</v>
      </c>
      <c r="G36" s="8">
        <v>6901793.6962625999</v>
      </c>
      <c r="H36" s="9">
        <f t="shared" si="0"/>
        <v>0.57945023235529769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6982043.0959541006</v>
      </c>
      <c r="G37" s="8">
        <v>9478568.3732686006</v>
      </c>
      <c r="H37" s="9">
        <f t="shared" si="0"/>
        <v>1.3575637163799759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6982043.0959541006</v>
      </c>
      <c r="G38" s="8">
        <v>4673508.1093899002</v>
      </c>
      <c r="H38" s="9">
        <f t="shared" si="0"/>
        <v>0.66936110894217593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11349782.1616935</v>
      </c>
      <c r="G39" s="8">
        <v>8495795.3261245005</v>
      </c>
      <c r="H39" s="9">
        <f t="shared" si="0"/>
        <v>0.74854258919598893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11349782.1616935</v>
      </c>
      <c r="G40" s="8">
        <v>7304149.6078477008</v>
      </c>
      <c r="H40" s="9">
        <f t="shared" si="0"/>
        <v>0.64354976190643021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7144893.2843326004</v>
      </c>
      <c r="G41" s="8">
        <v>2608815.3111592</v>
      </c>
      <c r="H41" s="9">
        <f t="shared" si="0"/>
        <v>0.36513005965811113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7144893.2843326004</v>
      </c>
      <c r="G42" s="8">
        <v>2468099.8144721002</v>
      </c>
      <c r="H42" s="9">
        <f t="shared" si="0"/>
        <v>0.34543550424807273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5182048.4843832999</v>
      </c>
      <c r="G43" s="8">
        <v>1333721.9337768999</v>
      </c>
      <c r="H43" s="9">
        <f t="shared" si="0"/>
        <v>0.25737349578959451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5182048.4843832999</v>
      </c>
      <c r="G44" s="8">
        <v>1197780.7742496</v>
      </c>
      <c r="H44" s="9">
        <f t="shared" si="0"/>
        <v>0.23114040284633583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32962095.043674402</v>
      </c>
      <c r="G45" s="8">
        <v>19709376.002183899</v>
      </c>
      <c r="H45" s="9">
        <f t="shared" si="0"/>
        <v>0.59794063381193463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32962095.043674402</v>
      </c>
      <c r="G46" s="8">
        <v>19709376.002183899</v>
      </c>
      <c r="H46" s="9">
        <f t="shared" si="0"/>
        <v>0.59794063381193463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201577.3674703</v>
      </c>
      <c r="G47" s="8">
        <v>196.22399999999999</v>
      </c>
      <c r="H47" s="9">
        <f t="shared" si="0"/>
        <v>9.7344261641332938E-4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201577.3674703</v>
      </c>
      <c r="G48" s="8">
        <v>196.22399999999999</v>
      </c>
      <c r="H48" s="9">
        <f t="shared" si="0"/>
        <v>9.7344261641332938E-4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38069847.042882107</v>
      </c>
      <c r="G49" s="8">
        <v>21719055.390345398</v>
      </c>
      <c r="H49" s="9">
        <f t="shared" si="0"/>
        <v>0.57050545451051915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38069847.042882107</v>
      </c>
      <c r="G50" s="8">
        <v>21719055.390345398</v>
      </c>
      <c r="H50" s="9">
        <f t="shared" si="0"/>
        <v>0.57050545451051915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34827663.238535292</v>
      </c>
      <c r="G51" s="8">
        <v>14971850.619397899</v>
      </c>
      <c r="H51" s="9">
        <f t="shared" si="0"/>
        <v>0.42988386894795166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34827663.238535292</v>
      </c>
      <c r="G52" s="8">
        <v>14971850.619397899</v>
      </c>
      <c r="H52" s="9">
        <f t="shared" si="0"/>
        <v>0.42988386894795166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2454897.3223222001</v>
      </c>
      <c r="G53" s="8">
        <v>2172275.4229652002</v>
      </c>
      <c r="H53" s="9">
        <f t="shared" si="0"/>
        <v>0.88487424839029316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2454897.3223222001</v>
      </c>
      <c r="G54" s="8">
        <v>700465.60296520009</v>
      </c>
      <c r="H54" s="9">
        <f t="shared" si="0"/>
        <v>0.28533397164757895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12940773.739822298</v>
      </c>
      <c r="G55" s="8">
        <v>5688833.5058292998</v>
      </c>
      <c r="H55" s="9">
        <f t="shared" si="0"/>
        <v>0.43960536056072164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12940773.739822298</v>
      </c>
      <c r="G56" s="8">
        <v>5688833.5058292998</v>
      </c>
      <c r="H56" s="9">
        <f t="shared" si="0"/>
        <v>0.43960536056072164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39565691.511458106</v>
      </c>
      <c r="G57" s="8">
        <v>17437573.7279859</v>
      </c>
      <c r="H57" s="9">
        <f t="shared" ref="H57:H58" si="3">IF(ISERROR(G57/F57)=TRUE,"N/A",G57/F57)</f>
        <v>0.44072460411657483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39565691.511458106</v>
      </c>
      <c r="G58" s="8">
        <v>17437573.7279859</v>
      </c>
      <c r="H58" s="9">
        <f t="shared" si="3"/>
        <v>0.44072460411657483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20012098.475984</v>
      </c>
      <c r="G59" s="8">
        <v>7880621.9823195999</v>
      </c>
      <c r="H59" s="9">
        <f t="shared" si="0"/>
        <v>0.39379288442823374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20012098.475984</v>
      </c>
      <c r="G60" s="8">
        <v>7880608.1570431003</v>
      </c>
      <c r="H60" s="9">
        <f t="shared" si="0"/>
        <v>0.39379219358231793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15353505.285183202</v>
      </c>
      <c r="G61" s="8">
        <v>3994740.4032088001</v>
      </c>
      <c r="H61" s="9">
        <f t="shared" si="0"/>
        <v>0.26018425949049545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15353505.285183202</v>
      </c>
      <c r="G62" s="8">
        <v>3994740.4032088001</v>
      </c>
      <c r="H62" s="9">
        <f t="shared" si="0"/>
        <v>0.26018425949049545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23878713.0910042</v>
      </c>
      <c r="G63" s="8">
        <v>14978798.5087527</v>
      </c>
      <c r="H63" s="9">
        <f t="shared" si="0"/>
        <v>0.62728667376951919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23878713.0910042</v>
      </c>
      <c r="G64" s="8">
        <v>14978798.5087527</v>
      </c>
      <c r="H64" s="9">
        <f t="shared" si="0"/>
        <v>0.62728667376951919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35181416.424537688</v>
      </c>
      <c r="G65" s="8">
        <v>31432265.248621602</v>
      </c>
      <c r="H65" s="9">
        <f t="shared" si="0"/>
        <v>0.89343376256729679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35181416.424537688</v>
      </c>
      <c r="G66" s="8">
        <v>14958316.988621602</v>
      </c>
      <c r="H66" s="9">
        <f t="shared" si="0"/>
        <v>0.42517665599696403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23024856.598133501</v>
      </c>
      <c r="G67" s="8">
        <v>17318460.762367401</v>
      </c>
      <c r="H67" s="9">
        <f t="shared" si="0"/>
        <v>0.7521636753112857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23024856.598133501</v>
      </c>
      <c r="G68" s="8">
        <v>10847174.1675504</v>
      </c>
      <c r="H68" s="9">
        <f t="shared" si="0"/>
        <v>0.47110713247307351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19078120.336826298</v>
      </c>
      <c r="G69" s="8">
        <v>14463781.4322873</v>
      </c>
      <c r="H69" s="9">
        <f t="shared" si="0"/>
        <v>0.75813451099624385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19078120.336826298</v>
      </c>
      <c r="G70" s="8">
        <v>7488653.0422873003</v>
      </c>
      <c r="H70" s="9">
        <f t="shared" si="0"/>
        <v>0.39252572633332389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25413980.1829031</v>
      </c>
      <c r="G71" s="8">
        <v>20553203.797928698</v>
      </c>
      <c r="H71" s="9">
        <f t="shared" si="0"/>
        <v>0.80873612279573504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25413980.1829031</v>
      </c>
      <c r="G72" s="8">
        <v>7757884.147928698</v>
      </c>
      <c r="H72" s="9">
        <f t="shared" si="0"/>
        <v>0.30526049410976192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3925755.9849353996</v>
      </c>
      <c r="G73" s="8">
        <v>4018475.7914240998</v>
      </c>
      <c r="H73" s="9">
        <f t="shared" si="0"/>
        <v>1.0236183315632712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3925755.9849353996</v>
      </c>
      <c r="G74" s="8">
        <v>679140.5514240996</v>
      </c>
      <c r="H74" s="9">
        <f t="shared" ref="H74:H110" si="4">IF(ISERROR(G74/F74)=TRUE,"N/A",G74/F74)</f>
        <v>0.17299611948124566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4672804.3853495</v>
      </c>
      <c r="G75" s="8">
        <v>3957465.8618724002</v>
      </c>
      <c r="H75" s="9">
        <f t="shared" si="4"/>
        <v>0.84691451546315988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4672804.3853495</v>
      </c>
      <c r="G76" s="8">
        <v>2183222.1673400002</v>
      </c>
      <c r="H76" s="9">
        <f t="shared" si="4"/>
        <v>0.46721882349387223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20140475.268376604</v>
      </c>
      <c r="G77" s="8">
        <v>11806582.2982109</v>
      </c>
      <c r="H77" s="9">
        <f t="shared" si="4"/>
        <v>0.58621170259814603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20140475.268376604</v>
      </c>
      <c r="G78" s="8">
        <v>11806582.2982109</v>
      </c>
      <c r="H78" s="9">
        <f t="shared" si="4"/>
        <v>0.58621170259814603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4411774.1923901001</v>
      </c>
      <c r="G79" s="8">
        <v>3013971.4475532998</v>
      </c>
      <c r="H79" s="9">
        <f t="shared" si="4"/>
        <v>0.68316539245188934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4411774.1923901001</v>
      </c>
      <c r="G80" s="8">
        <v>3555655.2375532999</v>
      </c>
      <c r="H80" s="9">
        <f t="shared" si="4"/>
        <v>0.80594678750478077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6457860.8426740998</v>
      </c>
      <c r="G81" s="8">
        <v>4091893.7028482002</v>
      </c>
      <c r="H81" s="9">
        <f t="shared" si="4"/>
        <v>0.63362989735062336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6457860.8426740998</v>
      </c>
      <c r="G82" s="8">
        <v>4112382.1028482001</v>
      </c>
      <c r="H82" s="9">
        <f t="shared" si="4"/>
        <v>0.63680252687905958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11738555.256424302</v>
      </c>
      <c r="G83" s="8">
        <v>8642609.4443724006</v>
      </c>
      <c r="H83" s="9">
        <f t="shared" si="4"/>
        <v>0.73625836021366042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11738555.256424302</v>
      </c>
      <c r="G84" s="8">
        <v>8642609.4443724006</v>
      </c>
      <c r="H84" s="9">
        <f t="shared" si="4"/>
        <v>0.73625836021366042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7958751.0327926008</v>
      </c>
      <c r="G85" s="8">
        <v>4687613.5365127996</v>
      </c>
      <c r="H85" s="9">
        <f t="shared" si="4"/>
        <v>0.58898858843533763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7958751.0327926008</v>
      </c>
      <c r="G86" s="8">
        <v>5887783.1965127997</v>
      </c>
      <c r="H86" s="9">
        <f t="shared" si="4"/>
        <v>0.73978733249139839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2042524.4723534</v>
      </c>
      <c r="G87" s="8">
        <v>223394.23794339999</v>
      </c>
      <c r="H87" s="9">
        <f t="shared" si="4"/>
        <v>0.10937163346983295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2042524.4723534</v>
      </c>
      <c r="G88" s="8">
        <v>1153987.0479434</v>
      </c>
      <c r="H88" s="9">
        <f t="shared" si="4"/>
        <v>0.56498076941706077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21354429.5054955</v>
      </c>
      <c r="G89" s="8">
        <v>11301530.771264501</v>
      </c>
      <c r="H89" s="9">
        <f t="shared" si="4"/>
        <v>0.52923590247897212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21354429.5054955</v>
      </c>
      <c r="G90" s="8">
        <v>11301530.771264501</v>
      </c>
      <c r="H90" s="9">
        <f t="shared" si="4"/>
        <v>0.52923590247897212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6710075.1249158997</v>
      </c>
      <c r="G93" s="8">
        <v>4799027.7138986001</v>
      </c>
      <c r="H93" s="9">
        <f t="shared" si="4"/>
        <v>0.71519731516549134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6710075.1249158997</v>
      </c>
      <c r="G94" s="8">
        <v>2025032.3940395</v>
      </c>
      <c r="H94" s="9">
        <f t="shared" si="4"/>
        <v>0.30178982445667935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5560705.2903550006</v>
      </c>
      <c r="G95" s="8">
        <v>3984998.6803183001</v>
      </c>
      <c r="H95" s="9">
        <f t="shared" si="4"/>
        <v>0.71663547558081331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5560705.2903550006</v>
      </c>
      <c r="G96" s="8">
        <v>3221064.8203183003</v>
      </c>
      <c r="H96" s="9">
        <f t="shared" si="4"/>
        <v>0.57925472617748897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28197902.817046598</v>
      </c>
      <c r="G97" s="8">
        <v>33578699.468772002</v>
      </c>
      <c r="H97" s="9">
        <f t="shared" si="4"/>
        <v>1.1908225830352366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28197902.817046598</v>
      </c>
      <c r="G98" s="8">
        <v>33578699.468772002</v>
      </c>
      <c r="H98" s="9">
        <f t="shared" si="4"/>
        <v>1.1908225830352366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656502.30057399999</v>
      </c>
      <c r="G99" s="8">
        <v>0</v>
      </c>
      <c r="H99" s="9">
        <f t="shared" si="4"/>
        <v>0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656502.30057399999</v>
      </c>
      <c r="G100" s="8">
        <v>0</v>
      </c>
      <c r="H100" s="9">
        <f t="shared" si="4"/>
        <v>0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2512401.8168438994</v>
      </c>
      <c r="G101" s="8">
        <v>2227206.8382663</v>
      </c>
      <c r="H101" s="9">
        <f t="shared" si="4"/>
        <v>0.88648512484525122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2512401.8168438994</v>
      </c>
      <c r="G102" s="8">
        <v>1202330.7600499</v>
      </c>
      <c r="H102" s="9">
        <f t="shared" si="4"/>
        <v>0.47855830703079105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6364789.9241632996</v>
      </c>
      <c r="G103" s="8">
        <v>5224844.2748424998</v>
      </c>
      <c r="H103" s="9">
        <f t="shared" si="4"/>
        <v>0.82089815015054801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6364789.9241632996</v>
      </c>
      <c r="G104" s="8">
        <v>5007077.1848424999</v>
      </c>
      <c r="H104" s="9">
        <f t="shared" si="4"/>
        <v>0.78668380959968898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4017467.3175053997</v>
      </c>
      <c r="G105" s="8">
        <v>3051807.1097057001</v>
      </c>
      <c r="H105" s="9">
        <f t="shared" si="4"/>
        <v>0.7596345828148976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4017467.3175053997</v>
      </c>
      <c r="G106" s="8">
        <v>2088314.6397057001</v>
      </c>
      <c r="H106" s="9">
        <f t="shared" si="4"/>
        <v>0.51980874383376818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2806564.9749417002</v>
      </c>
      <c r="G107" s="8">
        <v>1017324.5000387999</v>
      </c>
      <c r="H107" s="9">
        <f t="shared" si="4"/>
        <v>0.36248029499474976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2806564.9749417002</v>
      </c>
      <c r="G108" s="8">
        <v>1017324.5000387999</v>
      </c>
      <c r="H108" s="9">
        <f t="shared" si="4"/>
        <v>0.36248029499474976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4715422.3697144007</v>
      </c>
      <c r="G109" s="8">
        <v>314348.63370910002</v>
      </c>
      <c r="H109" s="9">
        <f t="shared" si="4"/>
        <v>6.6663939953302456E-2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4715422.3697144007</v>
      </c>
      <c r="G110" s="8">
        <v>314181.91852579999</v>
      </c>
      <c r="H110" s="9">
        <f t="shared" si="4"/>
        <v>6.6628584651013789E-2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+PU5IijtOdS3FdPP2G6b+iER1uvbURXCMFmGyCS9MwJD5VM7YmHeuUVPeoypZ4YthLGyktkgaqA2wVfo2i+4vw==" saltValue="a7D9dG3+yBRPURg99qxrO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6F8F-62C3-435A-815B-B45A672C508A}">
  <sheetPr codeName="Sheet5"/>
  <dimension ref="A1:H57"/>
  <sheetViews>
    <sheetView tabSelected="1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4.1796875" style="1" bestFit="1" customWidth="1"/>
    <col min="6" max="6" width="11.1796875" style="1" bestFit="1" customWidth="1"/>
    <col min="7" max="7" width="15.54296875" style="1" bestFit="1" customWidth="1"/>
    <col min="8" max="8" width="18.81640625" style="1" customWidth="1"/>
    <col min="9" max="16384" width="8.7265625" style="1"/>
  </cols>
  <sheetData>
    <row r="1" spans="1:8" ht="13" x14ac:dyDescent="0.3">
      <c r="A1" s="2" t="s">
        <v>94</v>
      </c>
      <c r="H1" s="18"/>
    </row>
    <row r="2" spans="1:8" s="6" customFormat="1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95</v>
      </c>
      <c r="F2" s="5" t="s">
        <v>96</v>
      </c>
      <c r="G2" s="5" t="s">
        <v>97</v>
      </c>
      <c r="H2" s="13" t="s">
        <v>98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7">
        <v>1808299115</v>
      </c>
      <c r="F3" s="7">
        <v>9617654.2799999993</v>
      </c>
      <c r="G3" s="11">
        <f t="shared" ref="G3:G9" si="0">IF(ISERROR(E3/F3)=TRUE,"N/A",E3/F3)</f>
        <v>188.01872705700958</v>
      </c>
      <c r="H3" s="14">
        <v>8853539</v>
      </c>
    </row>
    <row r="4" spans="1:8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7">
        <v>1808299115</v>
      </c>
      <c r="F4" s="7">
        <v>9617654.2799999993</v>
      </c>
      <c r="G4" s="11">
        <f t="shared" si="0"/>
        <v>188.01872705700958</v>
      </c>
      <c r="H4" s="14">
        <v>8853539</v>
      </c>
    </row>
    <row r="5" spans="1:8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7">
        <v>168617811</v>
      </c>
      <c r="F5" s="7">
        <v>736818.1</v>
      </c>
      <c r="G5" s="11">
        <f t="shared" si="0"/>
        <v>228.84591325864554</v>
      </c>
      <c r="H5" s="14">
        <v>825663</v>
      </c>
    </row>
    <row r="6" spans="1:8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7">
        <v>1926151</v>
      </c>
      <c r="F6" s="7">
        <v>30535.1</v>
      </c>
      <c r="G6" s="11">
        <f t="shared" si="0"/>
        <v>63.079898215496264</v>
      </c>
      <c r="H6" s="14">
        <v>19887</v>
      </c>
    </row>
    <row r="7" spans="1:8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7">
        <v>2659301</v>
      </c>
      <c r="F7" s="7">
        <v>43258.55</v>
      </c>
      <c r="G7" s="11">
        <f t="shared" si="0"/>
        <v>61.474575546337078</v>
      </c>
      <c r="H7" s="14">
        <v>26969</v>
      </c>
    </row>
    <row r="8" spans="1:8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7">
        <v>541897881</v>
      </c>
      <c r="F8" s="7">
        <v>1569914.5</v>
      </c>
      <c r="G8" s="11">
        <f t="shared" si="0"/>
        <v>345.17668382577523</v>
      </c>
      <c r="H8" s="14">
        <v>3166346</v>
      </c>
    </row>
    <row r="9" spans="1:8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7">
        <v>21512111</v>
      </c>
      <c r="F9" s="7">
        <v>190170.4</v>
      </c>
      <c r="G9" s="11">
        <f t="shared" si="0"/>
        <v>113.12018589643814</v>
      </c>
      <c r="H9" s="14">
        <v>113994</v>
      </c>
    </row>
    <row r="10" spans="1:8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7">
        <v>9798563</v>
      </c>
      <c r="F10" s="7">
        <v>105599.3</v>
      </c>
      <c r="G10" s="11">
        <f t="shared" ref="G10:G55" si="1">IF(ISERROR(E10/F10)=TRUE,"N/A",E10/F10)</f>
        <v>92.790037433960265</v>
      </c>
      <c r="H10" s="14">
        <v>118119</v>
      </c>
    </row>
    <row r="11" spans="1:8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7">
        <v>151636</v>
      </c>
      <c r="F11" s="7">
        <v>308.39999999999998</v>
      </c>
      <c r="G11" s="11">
        <f t="shared" ref="G11" si="2">IF(ISERROR(E11/F11)=TRUE,"N/A",E11/F11)</f>
        <v>491.68612191958499</v>
      </c>
      <c r="H11" s="14">
        <v>1275</v>
      </c>
    </row>
    <row r="12" spans="1:8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7">
        <v>6751409</v>
      </c>
      <c r="F12" s="7">
        <v>107903.7</v>
      </c>
      <c r="G12" s="11">
        <f t="shared" si="1"/>
        <v>62.568836842480842</v>
      </c>
      <c r="H12" s="14">
        <v>127660</v>
      </c>
    </row>
    <row r="13" spans="1:8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7">
        <v>20100655</v>
      </c>
      <c r="F13" s="7">
        <v>210432.8</v>
      </c>
      <c r="G13" s="11">
        <f t="shared" si="1"/>
        <v>95.520541474522986</v>
      </c>
      <c r="H13" s="14">
        <v>337400</v>
      </c>
    </row>
    <row r="14" spans="1:8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7">
        <v>56552251</v>
      </c>
      <c r="F14" s="7">
        <v>248671.2</v>
      </c>
      <c r="G14" s="11">
        <f t="shared" si="1"/>
        <v>227.41777495745384</v>
      </c>
      <c r="H14" s="14">
        <v>341829</v>
      </c>
    </row>
    <row r="15" spans="1:8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7">
        <v>0</v>
      </c>
      <c r="F15" s="7">
        <v>0</v>
      </c>
      <c r="G15" s="11" t="str">
        <f t="shared" si="1"/>
        <v>N/A</v>
      </c>
      <c r="H15" s="14">
        <v>34</v>
      </c>
    </row>
    <row r="16" spans="1:8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7">
        <v>12304852</v>
      </c>
      <c r="F16" s="7">
        <v>74626.3</v>
      </c>
      <c r="G16" s="11">
        <f t="shared" ref="G16" si="3">IF(ISERROR(E16/F16)=TRUE,"N/A",E16/F16)</f>
        <v>164.88626663790112</v>
      </c>
      <c r="H16" s="14">
        <v>49831</v>
      </c>
    </row>
    <row r="17" spans="1:8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7">
        <v>9308257</v>
      </c>
      <c r="F17" s="7">
        <v>89097.8</v>
      </c>
      <c r="G17" s="11">
        <f t="shared" si="1"/>
        <v>104.47235509743226</v>
      </c>
      <c r="H17" s="14">
        <v>24504</v>
      </c>
    </row>
    <row r="18" spans="1:8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7">
        <v>48792471</v>
      </c>
      <c r="F18" s="7">
        <v>250539.1</v>
      </c>
      <c r="G18" s="11">
        <f t="shared" si="1"/>
        <v>194.74992526116682</v>
      </c>
      <c r="H18" s="14">
        <v>86318</v>
      </c>
    </row>
    <row r="19" spans="1:8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7">
        <v>32611959</v>
      </c>
      <c r="F19" s="7">
        <v>204241.92000000001</v>
      </c>
      <c r="G19" s="11">
        <f t="shared" si="1"/>
        <v>159.67319049879671</v>
      </c>
      <c r="H19" s="14">
        <v>155856</v>
      </c>
    </row>
    <row r="20" spans="1:8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7">
        <v>13246845</v>
      </c>
      <c r="F20" s="7">
        <v>89940.6</v>
      </c>
      <c r="G20" s="11">
        <f t="shared" si="1"/>
        <v>147.28437435374013</v>
      </c>
      <c r="H20" s="14">
        <v>163899</v>
      </c>
    </row>
    <row r="21" spans="1:8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7">
        <v>24498812</v>
      </c>
      <c r="F21" s="7">
        <v>142567.07999999999</v>
      </c>
      <c r="G21" s="11">
        <f t="shared" si="1"/>
        <v>171.84059601978242</v>
      </c>
      <c r="H21" s="14">
        <v>110652</v>
      </c>
    </row>
    <row r="22" spans="1:8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7">
        <v>12710895</v>
      </c>
      <c r="F22" s="7">
        <v>110519.16</v>
      </c>
      <c r="G22" s="11">
        <f t="shared" si="1"/>
        <v>115.01078184090433</v>
      </c>
      <c r="H22" s="14">
        <v>79728</v>
      </c>
    </row>
    <row r="23" spans="1:8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7">
        <v>5843779</v>
      </c>
      <c r="F23" s="7">
        <v>93762.9</v>
      </c>
      <c r="G23" s="11">
        <f t="shared" si="1"/>
        <v>62.325066737483596</v>
      </c>
      <c r="H23" s="14">
        <v>36932</v>
      </c>
    </row>
    <row r="24" spans="1:8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7">
        <v>73204462</v>
      </c>
      <c r="F24" s="7">
        <v>470802.9</v>
      </c>
      <c r="G24" s="11">
        <f t="shared" si="1"/>
        <v>155.48855370262163</v>
      </c>
      <c r="H24" s="14">
        <v>93818</v>
      </c>
    </row>
    <row r="25" spans="1:8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7">
        <v>0</v>
      </c>
      <c r="F25" s="7">
        <v>0</v>
      </c>
      <c r="G25" s="11" t="str">
        <f t="shared" si="1"/>
        <v>N/A</v>
      </c>
      <c r="H25" s="14">
        <v>0</v>
      </c>
    </row>
    <row r="26" spans="1:8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7">
        <v>73723470</v>
      </c>
      <c r="F26" s="7">
        <v>444089.1</v>
      </c>
      <c r="G26" s="11">
        <f t="shared" si="1"/>
        <v>166.01053707465462</v>
      </c>
      <c r="H26" s="14">
        <v>90954</v>
      </c>
    </row>
    <row r="27" spans="1:8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7">
        <v>70072691</v>
      </c>
      <c r="F27" s="7">
        <v>404930.3</v>
      </c>
      <c r="G27" s="11">
        <f t="shared" si="1"/>
        <v>173.04877160340928</v>
      </c>
      <c r="H27" s="14">
        <v>78874</v>
      </c>
    </row>
    <row r="28" spans="1:8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7">
        <v>3906286</v>
      </c>
      <c r="F28" s="7">
        <v>37001.599999999999</v>
      </c>
      <c r="G28" s="11">
        <f t="shared" si="1"/>
        <v>105.57073207645075</v>
      </c>
      <c r="H28" s="14">
        <v>21584</v>
      </c>
    </row>
    <row r="29" spans="1:8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7">
        <v>23304768</v>
      </c>
      <c r="F29" s="7">
        <v>150726.23000000001</v>
      </c>
      <c r="G29" s="11">
        <f t="shared" si="1"/>
        <v>154.61653887316095</v>
      </c>
      <c r="H29" s="14">
        <v>57259</v>
      </c>
    </row>
    <row r="30" spans="1:8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7">
        <v>68872944</v>
      </c>
      <c r="F30" s="7">
        <v>364907.56</v>
      </c>
      <c r="G30" s="11">
        <f t="shared" ref="G30" si="4">IF(ISERROR(E30/F30)=TRUE,"N/A",E30/F30)</f>
        <v>188.74079780643623</v>
      </c>
      <c r="H30" s="14">
        <v>143743</v>
      </c>
    </row>
    <row r="31" spans="1:8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7">
        <v>35926421</v>
      </c>
      <c r="F31" s="7">
        <v>220637.68</v>
      </c>
      <c r="G31" s="11">
        <f t="shared" si="1"/>
        <v>162.82994364335232</v>
      </c>
      <c r="H31" s="14">
        <v>92015</v>
      </c>
    </row>
    <row r="32" spans="1:8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7">
        <v>16738983</v>
      </c>
      <c r="F32" s="7">
        <v>150575.1</v>
      </c>
      <c r="G32" s="11">
        <f t="shared" si="1"/>
        <v>111.16700570014564</v>
      </c>
      <c r="H32" s="14">
        <v>24113</v>
      </c>
    </row>
    <row r="33" spans="1:8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7">
        <v>46732688</v>
      </c>
      <c r="F33" s="7">
        <v>249258.7</v>
      </c>
      <c r="G33" s="11">
        <f t="shared" si="1"/>
        <v>187.48668752585164</v>
      </c>
      <c r="H33" s="14">
        <v>98708</v>
      </c>
    </row>
    <row r="34" spans="1:8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7">
        <v>41283461</v>
      </c>
      <c r="F34" s="7">
        <v>339440.25</v>
      </c>
      <c r="G34" s="11">
        <f t="shared" si="1"/>
        <v>121.62217356368315</v>
      </c>
      <c r="H34" s="14">
        <v>481650</v>
      </c>
    </row>
    <row r="35" spans="1:8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7">
        <v>33677006</v>
      </c>
      <c r="F35" s="7">
        <v>290772.90000000002</v>
      </c>
      <c r="G35" s="11">
        <f t="shared" si="1"/>
        <v>115.8189294807047</v>
      </c>
      <c r="H35" s="14">
        <v>229626</v>
      </c>
    </row>
    <row r="36" spans="1:8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7">
        <v>21880000</v>
      </c>
      <c r="F36" s="7">
        <v>260452.4</v>
      </c>
      <c r="G36" s="11">
        <f t="shared" si="1"/>
        <v>84.007672803168646</v>
      </c>
      <c r="H36" s="14">
        <v>307737</v>
      </c>
    </row>
    <row r="37" spans="1:8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7">
        <v>32450519</v>
      </c>
      <c r="F37" s="7">
        <v>331570.5</v>
      </c>
      <c r="G37" s="11">
        <f t="shared" si="1"/>
        <v>97.869137935974408</v>
      </c>
      <c r="H37" s="14">
        <v>228640</v>
      </c>
    </row>
    <row r="38" spans="1:8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7">
        <v>2820949</v>
      </c>
      <c r="F38" s="7">
        <v>43492.6</v>
      </c>
      <c r="G38" s="11">
        <f t="shared" si="1"/>
        <v>64.860436028197896</v>
      </c>
      <c r="H38" s="14">
        <v>18252</v>
      </c>
    </row>
    <row r="39" spans="1:8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7">
        <v>8784149</v>
      </c>
      <c r="F39" s="7">
        <v>57639.5</v>
      </c>
      <c r="G39" s="11">
        <f t="shared" si="1"/>
        <v>152.39807770712792</v>
      </c>
      <c r="H39" s="14">
        <v>45850</v>
      </c>
    </row>
    <row r="40" spans="1:8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7">
        <v>40290342</v>
      </c>
      <c r="F40" s="7">
        <v>192572.79999999999</v>
      </c>
      <c r="G40" s="11">
        <f t="shared" si="1"/>
        <v>209.22135420994036</v>
      </c>
      <c r="H40" s="14">
        <v>99049</v>
      </c>
    </row>
    <row r="41" spans="1:8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7">
        <v>12612420</v>
      </c>
      <c r="F41" s="7">
        <v>79099.899999999994</v>
      </c>
      <c r="G41" s="11">
        <f t="shared" si="1"/>
        <v>159.44925341245693</v>
      </c>
      <c r="H41" s="14">
        <v>93801</v>
      </c>
    </row>
    <row r="42" spans="1:8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7">
        <v>12090658</v>
      </c>
      <c r="F42" s="7">
        <v>68121.399999999994</v>
      </c>
      <c r="G42" s="11">
        <f t="shared" si="1"/>
        <v>177.48692774957649</v>
      </c>
      <c r="H42" s="14">
        <v>103788</v>
      </c>
    </row>
    <row r="43" spans="1:8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7">
        <v>25824955</v>
      </c>
      <c r="F43" s="7">
        <v>147419.1</v>
      </c>
      <c r="G43" s="11">
        <f t="shared" si="1"/>
        <v>175.1805227409474</v>
      </c>
      <c r="H43" s="14">
        <v>93360</v>
      </c>
    </row>
    <row r="44" spans="1:8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7">
        <v>19145436</v>
      </c>
      <c r="F44" s="7">
        <v>114581.6</v>
      </c>
      <c r="G44" s="11">
        <f t="shared" si="1"/>
        <v>167.08996907007756</v>
      </c>
      <c r="H44" s="14">
        <v>146776</v>
      </c>
    </row>
    <row r="45" spans="1:8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7">
        <v>3587799</v>
      </c>
      <c r="F45" s="7">
        <v>21184.799999999999</v>
      </c>
      <c r="G45" s="11">
        <f t="shared" si="1"/>
        <v>169.35722782372267</v>
      </c>
      <c r="H45" s="14">
        <v>41803</v>
      </c>
    </row>
    <row r="46" spans="1:8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7">
        <v>33626782</v>
      </c>
      <c r="F46" s="7">
        <v>250996.2</v>
      </c>
      <c r="G46" s="11">
        <f t="shared" si="1"/>
        <v>133.97327130848993</v>
      </c>
      <c r="H46" s="14">
        <v>82183</v>
      </c>
    </row>
    <row r="47" spans="1:8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7"/>
      <c r="F47" s="7"/>
      <c r="G47" s="11" t="str">
        <f t="shared" si="1"/>
        <v>N/A</v>
      </c>
      <c r="H47" s="14">
        <v>0</v>
      </c>
    </row>
    <row r="48" spans="1:8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7">
        <v>9391125</v>
      </c>
      <c r="F48" s="7">
        <v>98212.800000000003</v>
      </c>
      <c r="G48" s="11">
        <f t="shared" si="1"/>
        <v>95.620173745173744</v>
      </c>
      <c r="H48" s="14">
        <v>49866</v>
      </c>
    </row>
    <row r="49" spans="1:8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7">
        <v>12240212</v>
      </c>
      <c r="F49" s="7">
        <v>64209.599999999999</v>
      </c>
      <c r="G49" s="11">
        <f t="shared" si="1"/>
        <v>190.62900251675762</v>
      </c>
      <c r="H49" s="14">
        <v>59459</v>
      </c>
    </row>
    <row r="50" spans="1:8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7">
        <v>61968690</v>
      </c>
      <c r="F50" s="7">
        <v>152270.1</v>
      </c>
      <c r="G50" s="11">
        <f t="shared" si="1"/>
        <v>406.96558286886261</v>
      </c>
      <c r="H50" s="14">
        <v>72478</v>
      </c>
    </row>
    <row r="51" spans="1:8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7">
        <v>0</v>
      </c>
      <c r="F51" s="7">
        <v>0</v>
      </c>
      <c r="G51" s="11" t="str">
        <f t="shared" si="1"/>
        <v>N/A</v>
      </c>
      <c r="H51" s="14">
        <v>0</v>
      </c>
    </row>
    <row r="52" spans="1:8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7">
        <v>3958545</v>
      </c>
      <c r="F52" s="7">
        <v>31883.200000000001</v>
      </c>
      <c r="G52" s="11">
        <f t="shared" si="1"/>
        <v>124.15770688011241</v>
      </c>
      <c r="H52" s="14">
        <v>25945</v>
      </c>
    </row>
    <row r="53" spans="1:8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7">
        <v>19450490</v>
      </c>
      <c r="F53" s="7">
        <v>86538.3</v>
      </c>
      <c r="G53" s="11">
        <f t="shared" si="1"/>
        <v>224.76163733283411</v>
      </c>
      <c r="H53" s="14">
        <v>85589</v>
      </c>
    </row>
    <row r="54" spans="1:8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7">
        <v>11447225</v>
      </c>
      <c r="F54" s="7">
        <v>121969.8</v>
      </c>
      <c r="G54" s="11">
        <f t="shared" si="1"/>
        <v>93.852945565213687</v>
      </c>
      <c r="H54" s="14">
        <v>99723</v>
      </c>
    </row>
    <row r="55" spans="1:8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7">
        <v>0</v>
      </c>
      <c r="F55" s="7">
        <v>30811.25</v>
      </c>
      <c r="G55" s="11">
        <f t="shared" si="1"/>
        <v>0</v>
      </c>
      <c r="H55" s="14">
        <v>0</v>
      </c>
    </row>
    <row r="56" spans="1:8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7">
        <v>0</v>
      </c>
      <c r="F56" s="7">
        <v>42579.199999999997</v>
      </c>
      <c r="G56" s="11">
        <f t="shared" ref="G56" si="5">IF(ISERROR(E56/F56)=TRUE,"N/A",E56/F56)</f>
        <v>0</v>
      </c>
      <c r="H56" s="14">
        <v>0</v>
      </c>
    </row>
    <row r="57" spans="1:8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7">
        <v>0</v>
      </c>
      <c r="F57" s="7">
        <v>0</v>
      </c>
      <c r="G57" s="11" t="str">
        <f t="shared" ref="G57" si="6">IF(ISERROR(E57/F57)=TRUE,"N/A",E57/F57)</f>
        <v>N/A</v>
      </c>
      <c r="H57" s="14">
        <v>0</v>
      </c>
    </row>
  </sheetData>
  <sheetProtection algorithmName="SHA-512" hashValue="UpNP9Z6UpfJGR42pg22CButoi/+gTePZT3jEVTdy2AW0l4ZqfGTel8izVZo/3i/w+/sqQ6hkxRi5zQlGHYj7fw==" saltValue="l54Wk/4hAaXLZZA2pMBaG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8" ma:contentTypeDescription="Create a new document." ma:contentTypeScope="" ma:versionID="54a52af22c4bf22839a672a9db29ac12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fde468f4b40340ade7fc830978a194e7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7b8e9-90f1-45d4-9591-22d5bcd1803d">
      <Terms xmlns="http://schemas.microsoft.com/office/infopath/2007/PartnerControls"/>
    </lcf76f155ced4ddcb4097134ff3c332f>
    <TaxCatchAll xmlns="fa206f85-77e9-4cb7-87d7-1bf038a27a5b" xsi:nil="true"/>
    <Notes0 xmlns="8017b8e9-90f1-45d4-9591-22d5bcd1803d" xsi:nil="true"/>
  </documentManagement>
</p:properties>
</file>

<file path=customXml/itemProps1.xml><?xml version="1.0" encoding="utf-8"?>
<ds:datastoreItem xmlns:ds="http://schemas.openxmlformats.org/officeDocument/2006/customXml" ds:itemID="{642A5AEF-CE4A-4C7C-94F3-49FFBC638064}"/>
</file>

<file path=customXml/itemProps2.xml><?xml version="1.0" encoding="utf-8"?>
<ds:datastoreItem xmlns:ds="http://schemas.openxmlformats.org/officeDocument/2006/customXml" ds:itemID="{96CCB854-A12F-462C-9D83-F57F84DAFB76}"/>
</file>

<file path=customXml/itemProps3.xml><?xml version="1.0" encoding="utf-8"?>
<ds:datastoreItem xmlns:ds="http://schemas.openxmlformats.org/officeDocument/2006/customXml" ds:itemID="{FCB5F4F3-2965-4982-80CB-C8092F4E9D22}"/>
</file>

<file path=docMetadata/LabelInfo.xml><?xml version="1.0" encoding="utf-8"?>
<clbl:labelList xmlns:clbl="http://schemas.microsoft.com/office/2020/mipLabelMetadata">
  <clbl:label id="{6197edc2-01c0-4b24-8919-8f827d5c4dfa}" enabled="0" method="" siteId="{6197edc2-01c0-4b24-8919-8f827d5c4d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Cost Recovery</vt:lpstr>
      <vt:lpstr>Avoidable Op Exp by Psgr Rev</vt:lpstr>
      <vt:lpstr>FullyAllocated Exp by PsgrRev</vt:lpstr>
      <vt:lpstr>Average &amp; Total Ridership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2025-09-23T15:58:01Z</dcterms:created>
  <dcterms:modified xsi:type="dcterms:W3CDTF">2025-09-23T15:59:08Z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0x010100316194A6F2A85A429CFBC92858145CBD</vt:lpwstr>
  </property>
</Properties>
</file>